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D:\ДП ЕЛЕГІЯ  ВСЕ ДОКУМЕНТІ СО СТАРОГО КОМПА\6  2024 ДП Елегія\калькуляція\тариф 2024 Елегія\калькуляція 2024\номера\"/>
    </mc:Choice>
  </mc:AlternateContent>
  <xr:revisionPtr revIDLastSave="0" documentId="13_ncr:1_{61A144B3-3A47-4567-833C-6F6437A97920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Лист1" sheetId="1" r:id="rId1"/>
    <sheet name="Лист1 (2024 серпень)" sheetId="2" r:id="rId2"/>
    <sheet name="Лист1 (2024 серпень) (2)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4" i="3" l="1"/>
  <c r="F12" i="3"/>
  <c r="F14" i="3" s="1"/>
  <c r="F16" i="3" s="1"/>
  <c r="D12" i="3"/>
  <c r="H12" i="3" s="1"/>
  <c r="F10" i="3"/>
  <c r="D10" i="3"/>
  <c r="H10" i="3" s="1"/>
  <c r="H8" i="3"/>
  <c r="D14" i="3" l="1"/>
  <c r="H24" i="2"/>
  <c r="F12" i="2"/>
  <c r="F14" i="2" s="1"/>
  <c r="F16" i="2" s="1"/>
  <c r="F10" i="2"/>
  <c r="D10" i="2"/>
  <c r="D12" i="2" s="1"/>
  <c r="H8" i="2"/>
  <c r="D16" i="3" l="1"/>
  <c r="H16" i="3" s="1"/>
  <c r="H14" i="3"/>
  <c r="H19" i="3" s="1"/>
  <c r="D14" i="2"/>
  <c r="H12" i="2"/>
  <c r="H10" i="2"/>
  <c r="H24" i="1"/>
  <c r="H20" i="3" l="1"/>
  <c r="H21" i="3" s="1"/>
  <c r="H25" i="3" s="1"/>
  <c r="H26" i="3" s="1"/>
  <c r="D16" i="2"/>
  <c r="H16" i="2" s="1"/>
  <c r="H14" i="2"/>
  <c r="H19" i="2" s="1"/>
  <c r="D10" i="1"/>
  <c r="H20" i="2" l="1"/>
  <c r="H21" i="2" s="1"/>
  <c r="H25" i="2" s="1"/>
  <c r="H26" i="2" s="1"/>
  <c r="D12" i="1"/>
  <c r="D14" i="1" s="1"/>
  <c r="D16" i="1" s="1"/>
  <c r="F10" i="1" l="1"/>
  <c r="F12" i="1" s="1"/>
  <c r="F14" i="1" s="1"/>
  <c r="F16" i="1" s="1"/>
  <c r="H16" i="1" l="1"/>
  <c r="H8" i="1" l="1"/>
  <c r="H14" i="1"/>
  <c r="H12" i="1"/>
  <c r="H10" i="1"/>
  <c r="H19" i="1" l="1"/>
  <c r="H20" i="1" l="1"/>
  <c r="H21" i="1" s="1"/>
  <c r="H25" i="1" l="1"/>
  <c r="H26" i="1" s="1"/>
</calcChain>
</file>

<file path=xl/sharedStrings.xml><?xml version="1.0" encoding="utf-8"?>
<sst xmlns="http://schemas.openxmlformats.org/spreadsheetml/2006/main" count="117" uniqueCount="31">
  <si>
    <t>Калькуляція</t>
  </si>
  <si>
    <t xml:space="preserve">на проживання в кімнатах поліпшеного проживання </t>
  </si>
  <si>
    <t>за адресою м. Тростянець, вул. Заводська,1</t>
  </si>
  <si>
    <t xml:space="preserve">3. Загальновиробничі витрати .  Додаток №3 </t>
  </si>
  <si>
    <t xml:space="preserve">   Основний тариф:</t>
  </si>
  <si>
    <t xml:space="preserve">2.Загальновиробничі витрати .  Додаток №2 </t>
  </si>
  <si>
    <t>грн/</t>
  </si>
  <si>
    <t>*</t>
  </si>
  <si>
    <t>=</t>
  </si>
  <si>
    <t xml:space="preserve">                                            Всього:                               </t>
  </si>
  <si>
    <r>
      <t xml:space="preserve">                              Рентабельність 15 %                                                    </t>
    </r>
    <r>
      <rPr>
        <u/>
        <sz val="16"/>
        <color theme="1"/>
        <rFont val="Times New Roman"/>
        <family val="1"/>
        <charset val="204"/>
      </rPr>
      <t xml:space="preserve">  3563,52</t>
    </r>
  </si>
  <si>
    <t>Разом</t>
  </si>
  <si>
    <t xml:space="preserve">Директор ДП «Елегія»                                               </t>
  </si>
  <si>
    <t xml:space="preserve">Гол. бухгалтер                                                         </t>
  </si>
  <si>
    <t xml:space="preserve">                                            Всього:                                </t>
  </si>
  <si>
    <t>1.Загальновиробничі витрати. Додаток №1</t>
  </si>
  <si>
    <t>4. Адміністративні витрати. Додаток №1</t>
  </si>
  <si>
    <t>5. Адміністративні витрати. Додаток №4</t>
  </si>
  <si>
    <t xml:space="preserve">6. Знос інвентарю. Додаток №6                                    </t>
  </si>
  <si>
    <t>ПДВ 7 %</t>
  </si>
  <si>
    <t>Огризко Н.В.</t>
  </si>
  <si>
    <t>Мозуль Т.Г.</t>
  </si>
  <si>
    <t>2 номери (2 л/м) – 26,7 м.кв</t>
  </si>
  <si>
    <t>номер  "Прайм"  1  поверх (3,4)</t>
  </si>
  <si>
    <t>2 номери х 24,25%(завантаженість)=0,485 л/м(зайнятість)</t>
  </si>
  <si>
    <t xml:space="preserve">                                       99234,71:365 :0,485</t>
  </si>
  <si>
    <t>2 номери х 23,2%(завантаженість)=0,464 л/м(зайнятість)</t>
  </si>
  <si>
    <t xml:space="preserve">                                   95345,39:366 :0,464</t>
  </si>
  <si>
    <t>Яковлєва І.О.</t>
  </si>
  <si>
    <t>2 номери х 23,5%(завантаженість)=0,47 л/м(зайнятість)</t>
  </si>
  <si>
    <t xml:space="preserve">                                 96387,94:366 :0,47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</si>
</sst>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2" fontId="0" fillId="0" borderId="0" xfId="0" applyNumberFormat="1"/>
    <xf numFmtId="2" fontId="2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2" fontId="0" fillId="0" borderId="1" xfId="0" applyNumberFormat="1" applyBorder="1"/>
    <xf numFmtId="2" fontId="2" fillId="2" borderId="0" xfId="0" applyNumberFormat="1" applyFont="1" applyFill="1" applyAlignment="1">
      <alignment vertical="center"/>
    </xf>
    <xf numFmtId="2" fontId="2" fillId="3" borderId="0" xfId="0" applyNumberFormat="1" applyFont="1" applyFill="1" applyAlignment="1">
      <alignment horizontal="center" vertical="center"/>
    </xf>
    <xf numFmtId="2" fontId="2" fillId="3" borderId="0" xfId="0" applyNumberFormat="1" applyFont="1" applyFill="1" applyAlignment="1">
      <alignment vertical="center"/>
    </xf>
    <xf numFmtId="0" fontId="2" fillId="3" borderId="0" xfId="0" applyFont="1" applyFill="1" applyAlignment="1">
      <alignment vertical="center"/>
    </xf>
    <xf numFmtId="2" fontId="0" fillId="3" borderId="0" xfId="0" applyNumberFormat="1" applyFill="1"/>
    <xf numFmtId="0" fontId="0" fillId="3" borderId="0" xfId="0" applyFill="1"/>
    <xf numFmtId="0" fontId="2" fillId="3" borderId="0" xfId="0" applyFont="1" applyFill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2"/>
  <sheetViews>
    <sheetView workbookViewId="0">
      <selection activeCell="M23" sqref="M23"/>
    </sheetView>
  </sheetViews>
  <sheetFormatPr defaultRowHeight="15" x14ac:dyDescent="0.25"/>
  <cols>
    <col min="1" max="1" width="22" customWidth="1"/>
    <col min="2" max="2" width="15.85546875" style="4" customWidth="1"/>
    <col min="3" max="3" width="6" customWidth="1"/>
    <col min="4" max="4" width="11.85546875" customWidth="1"/>
    <col min="5" max="5" width="3.42578125" customWidth="1"/>
    <col min="6" max="6" width="9.85546875" customWidth="1"/>
    <col min="7" max="7" width="3.140625" customWidth="1"/>
    <col min="8" max="8" width="14.85546875" style="4" customWidth="1"/>
    <col min="13" max="13" width="11.5703125" customWidth="1"/>
  </cols>
  <sheetData>
    <row r="1" spans="1:9" ht="20.25" x14ac:dyDescent="0.25">
      <c r="A1" s="20" t="s">
        <v>0</v>
      </c>
      <c r="B1" s="20"/>
      <c r="C1" s="20"/>
      <c r="D1" s="20"/>
      <c r="E1" s="20"/>
      <c r="F1" s="20"/>
      <c r="G1" s="20"/>
      <c r="H1" s="20"/>
    </row>
    <row r="2" spans="1:9" ht="20.25" x14ac:dyDescent="0.25">
      <c r="A2" s="20" t="s">
        <v>1</v>
      </c>
      <c r="B2" s="20"/>
      <c r="C2" s="20"/>
      <c r="D2" s="20"/>
      <c r="E2" s="20"/>
      <c r="F2" s="20"/>
      <c r="G2" s="20"/>
      <c r="H2" s="20"/>
    </row>
    <row r="3" spans="1:9" ht="20.25" x14ac:dyDescent="0.25">
      <c r="A3" s="20" t="s">
        <v>2</v>
      </c>
      <c r="B3" s="20"/>
      <c r="C3" s="20"/>
      <c r="D3" s="20"/>
      <c r="E3" s="20"/>
      <c r="F3" s="20"/>
      <c r="G3" s="20"/>
      <c r="H3" s="20"/>
    </row>
    <row r="4" spans="1:9" ht="20.25" x14ac:dyDescent="0.25">
      <c r="A4" s="20" t="s">
        <v>23</v>
      </c>
      <c r="B4" s="20"/>
      <c r="C4" s="20"/>
      <c r="D4" s="20"/>
      <c r="E4" s="20"/>
      <c r="F4" s="20"/>
      <c r="G4" s="20"/>
      <c r="H4" s="20"/>
    </row>
    <row r="5" spans="1:9" ht="20.25" x14ac:dyDescent="0.25">
      <c r="A5" s="20" t="s">
        <v>22</v>
      </c>
      <c r="B5" s="20"/>
      <c r="C5" s="20"/>
      <c r="D5" s="20"/>
      <c r="E5" s="20"/>
      <c r="F5" s="20"/>
      <c r="G5" s="20"/>
      <c r="H5" s="20"/>
    </row>
    <row r="6" spans="1:9" ht="20.25" x14ac:dyDescent="0.25">
      <c r="A6" s="1"/>
    </row>
    <row r="7" spans="1:9" ht="20.25" x14ac:dyDescent="0.25">
      <c r="A7" s="2" t="s">
        <v>15</v>
      </c>
    </row>
    <row r="8" spans="1:9" ht="20.25" x14ac:dyDescent="0.25">
      <c r="A8" s="2"/>
      <c r="B8" s="10">
        <v>767946.18</v>
      </c>
      <c r="C8" s="2" t="s">
        <v>6</v>
      </c>
      <c r="D8" s="5">
        <v>765.3</v>
      </c>
      <c r="E8" s="2" t="s">
        <v>7</v>
      </c>
      <c r="F8" s="5">
        <v>26.7</v>
      </c>
      <c r="G8" s="2" t="s">
        <v>8</v>
      </c>
      <c r="H8" s="5">
        <f>B8/D8*F8</f>
        <v>26792.320666405336</v>
      </c>
    </row>
    <row r="9" spans="1:9" ht="20.25" customHeight="1" x14ac:dyDescent="0.25">
      <c r="A9" s="2" t="s">
        <v>5</v>
      </c>
    </row>
    <row r="10" spans="1:9" ht="20.25" customHeight="1" x14ac:dyDescent="0.25">
      <c r="A10" s="2"/>
      <c r="B10" s="10">
        <v>138519.91</v>
      </c>
      <c r="C10" s="5" t="s">
        <v>6</v>
      </c>
      <c r="D10" s="5">
        <f>D8</f>
        <v>765.3</v>
      </c>
      <c r="E10" s="5" t="s">
        <v>7</v>
      </c>
      <c r="F10" s="5">
        <f>F8</f>
        <v>26.7</v>
      </c>
      <c r="G10" s="5" t="s">
        <v>8</v>
      </c>
      <c r="H10" s="5">
        <f>B10/D10*F10</f>
        <v>4832.7212818502549</v>
      </c>
    </row>
    <row r="11" spans="1:9" ht="20.25" x14ac:dyDescent="0.25">
      <c r="A11" s="2" t="s">
        <v>3</v>
      </c>
    </row>
    <row r="12" spans="1:9" ht="20.25" x14ac:dyDescent="0.25">
      <c r="A12" s="2"/>
      <c r="B12" s="10">
        <v>992025.34</v>
      </c>
      <c r="C12" s="5" t="s">
        <v>6</v>
      </c>
      <c r="D12" s="5">
        <f>D10</f>
        <v>765.3</v>
      </c>
      <c r="E12" s="5" t="s">
        <v>7</v>
      </c>
      <c r="F12" s="5">
        <f>F10</f>
        <v>26.7</v>
      </c>
      <c r="G12" s="5" t="s">
        <v>8</v>
      </c>
      <c r="H12" s="5">
        <f>B12/D12*F12</f>
        <v>34610.056942375537</v>
      </c>
    </row>
    <row r="13" spans="1:9" ht="20.25" x14ac:dyDescent="0.25">
      <c r="A13" s="2" t="s">
        <v>16</v>
      </c>
    </row>
    <row r="14" spans="1:9" ht="20.25" x14ac:dyDescent="0.25">
      <c r="A14" s="2"/>
      <c r="B14" s="10">
        <v>490557.12</v>
      </c>
      <c r="C14" s="5" t="s">
        <v>6</v>
      </c>
      <c r="D14" s="5">
        <f>D12</f>
        <v>765.3</v>
      </c>
      <c r="E14" s="5" t="s">
        <v>7</v>
      </c>
      <c r="F14" s="5">
        <f>F12</f>
        <v>26.7</v>
      </c>
      <c r="G14" s="5" t="s">
        <v>8</v>
      </c>
      <c r="H14" s="5">
        <f>B14/D14*F14</f>
        <v>17114.693720109761</v>
      </c>
      <c r="I14" s="5"/>
    </row>
    <row r="15" spans="1:9" ht="20.25" x14ac:dyDescent="0.25">
      <c r="A15" s="2" t="s">
        <v>17</v>
      </c>
      <c r="I15" s="5"/>
    </row>
    <row r="16" spans="1:9" ht="20.25" x14ac:dyDescent="0.25">
      <c r="A16" s="2"/>
      <c r="B16" s="10">
        <v>21353.35</v>
      </c>
      <c r="C16" s="5" t="s">
        <v>6</v>
      </c>
      <c r="D16" s="5">
        <f>D14</f>
        <v>765.3</v>
      </c>
      <c r="E16" s="5" t="s">
        <v>7</v>
      </c>
      <c r="F16" s="5">
        <f>F14</f>
        <v>26.7</v>
      </c>
      <c r="G16" s="5" t="s">
        <v>8</v>
      </c>
      <c r="H16" s="5">
        <f>B16/D16*F16</f>
        <v>744.98163465307721</v>
      </c>
      <c r="I16" s="5"/>
    </row>
    <row r="17" spans="1:13" ht="20.25" x14ac:dyDescent="0.25">
      <c r="A17" s="2" t="s">
        <v>18</v>
      </c>
      <c r="H17" s="5">
        <v>2196.2800000000002</v>
      </c>
    </row>
    <row r="18" spans="1:13" ht="10.5" customHeight="1" x14ac:dyDescent="0.25">
      <c r="A18" s="2"/>
      <c r="H18" s="9"/>
    </row>
    <row r="19" spans="1:13" ht="20.25" x14ac:dyDescent="0.25">
      <c r="A19" s="2" t="s">
        <v>9</v>
      </c>
      <c r="H19" s="5">
        <f>SUM(H8:H17)</f>
        <v>86291.054245393956</v>
      </c>
    </row>
    <row r="20" spans="1:13" ht="20.25" x14ac:dyDescent="0.25">
      <c r="A20" s="2" t="s">
        <v>10</v>
      </c>
      <c r="H20" s="5">
        <f>H19*15%</f>
        <v>12943.658136809094</v>
      </c>
    </row>
    <row r="21" spans="1:13" ht="20.25" x14ac:dyDescent="0.25">
      <c r="A21" s="2" t="s">
        <v>14</v>
      </c>
      <c r="H21" s="5">
        <f>H19+H20</f>
        <v>99234.712382203055</v>
      </c>
      <c r="M21" s="4"/>
    </row>
    <row r="22" spans="1:13" ht="20.25" x14ac:dyDescent="0.25">
      <c r="A22" s="8" t="s">
        <v>4</v>
      </c>
    </row>
    <row r="23" spans="1:13" ht="20.25" x14ac:dyDescent="0.25">
      <c r="A23" s="2" t="s">
        <v>24</v>
      </c>
    </row>
    <row r="24" spans="1:13" ht="20.25" x14ac:dyDescent="0.25">
      <c r="A24" s="19" t="s">
        <v>25</v>
      </c>
      <c r="B24" s="19"/>
      <c r="C24" s="19"/>
      <c r="D24" s="19"/>
      <c r="E24" s="19"/>
      <c r="F24" s="19"/>
      <c r="G24" s="12" t="s">
        <v>8</v>
      </c>
      <c r="H24" s="11">
        <f>H21/365/0.485</f>
        <v>560.56891615423285</v>
      </c>
    </row>
    <row r="25" spans="1:13" ht="20.25" x14ac:dyDescent="0.25">
      <c r="A25" s="13"/>
      <c r="B25" s="14"/>
      <c r="C25" s="15"/>
      <c r="D25" s="15"/>
      <c r="E25" s="15"/>
      <c r="F25" s="16" t="s">
        <v>19</v>
      </c>
      <c r="G25" s="15"/>
      <c r="H25" s="11">
        <f>H24*7%</f>
        <v>39.2398241307963</v>
      </c>
    </row>
    <row r="26" spans="1:13" ht="20.25" x14ac:dyDescent="0.25">
      <c r="A26" s="13"/>
      <c r="B26" s="14"/>
      <c r="C26" s="15"/>
      <c r="D26" s="15"/>
      <c r="E26" s="15"/>
      <c r="F26" s="16" t="s">
        <v>11</v>
      </c>
      <c r="G26" s="15"/>
      <c r="H26" s="11">
        <f>H25+H24</f>
        <v>599.8087402850291</v>
      </c>
    </row>
    <row r="27" spans="1:13" ht="20.25" x14ac:dyDescent="0.25">
      <c r="A27" s="2"/>
      <c r="F27" s="6"/>
      <c r="H27" s="7"/>
    </row>
    <row r="28" spans="1:13" ht="20.25" x14ac:dyDescent="0.25">
      <c r="A28" s="2"/>
    </row>
    <row r="29" spans="1:13" ht="20.25" x14ac:dyDescent="0.25">
      <c r="A29" s="2" t="s">
        <v>12</v>
      </c>
      <c r="H29" s="6" t="s">
        <v>20</v>
      </c>
    </row>
    <row r="30" spans="1:13" ht="20.25" x14ac:dyDescent="0.25">
      <c r="A30" s="2"/>
      <c r="H30" s="6"/>
    </row>
    <row r="31" spans="1:13" ht="20.25" x14ac:dyDescent="0.25">
      <c r="A31" s="2" t="s">
        <v>13</v>
      </c>
      <c r="H31" s="6" t="s">
        <v>21</v>
      </c>
    </row>
    <row r="32" spans="1:13" ht="15.75" x14ac:dyDescent="0.25">
      <c r="A32" s="3"/>
    </row>
  </sheetData>
  <mergeCells count="6">
    <mergeCell ref="A24:F24"/>
    <mergeCell ref="A1:H1"/>
    <mergeCell ref="A2:H2"/>
    <mergeCell ref="A3:H3"/>
    <mergeCell ref="A4:H4"/>
    <mergeCell ref="A5:H5"/>
  </mergeCells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25FF8C-AD87-4689-A7C9-01A74B7CDE7E}">
  <dimension ref="A1:M32"/>
  <sheetViews>
    <sheetView workbookViewId="0">
      <selection activeCell="H26" sqref="H26"/>
    </sheetView>
  </sheetViews>
  <sheetFormatPr defaultRowHeight="15" x14ac:dyDescent="0.25"/>
  <cols>
    <col min="1" max="1" width="22" customWidth="1"/>
    <col min="2" max="2" width="15.85546875" style="4" customWidth="1"/>
    <col min="3" max="3" width="6" customWidth="1"/>
    <col min="4" max="4" width="11.85546875" customWidth="1"/>
    <col min="5" max="5" width="3.42578125" customWidth="1"/>
    <col min="6" max="6" width="9.85546875" customWidth="1"/>
    <col min="7" max="7" width="3.140625" customWidth="1"/>
    <col min="8" max="8" width="14.85546875" style="4" customWidth="1"/>
    <col min="13" max="13" width="11.5703125" customWidth="1"/>
  </cols>
  <sheetData>
    <row r="1" spans="1:9" ht="20.25" x14ac:dyDescent="0.25">
      <c r="A1" s="20" t="s">
        <v>0</v>
      </c>
      <c r="B1" s="20"/>
      <c r="C1" s="20"/>
      <c r="D1" s="20"/>
      <c r="E1" s="20"/>
      <c r="F1" s="20"/>
      <c r="G1" s="20"/>
      <c r="H1" s="20"/>
    </row>
    <row r="2" spans="1:9" ht="20.25" x14ac:dyDescent="0.25">
      <c r="A2" s="20" t="s">
        <v>1</v>
      </c>
      <c r="B2" s="20"/>
      <c r="C2" s="20"/>
      <c r="D2" s="20"/>
      <c r="E2" s="20"/>
      <c r="F2" s="20"/>
      <c r="G2" s="20"/>
      <c r="H2" s="20"/>
    </row>
    <row r="3" spans="1:9" ht="20.25" x14ac:dyDescent="0.25">
      <c r="A3" s="20" t="s">
        <v>2</v>
      </c>
      <c r="B3" s="20"/>
      <c r="C3" s="20"/>
      <c r="D3" s="20"/>
      <c r="E3" s="20"/>
      <c r="F3" s="20"/>
      <c r="G3" s="20"/>
      <c r="H3" s="20"/>
    </row>
    <row r="4" spans="1:9" ht="20.25" x14ac:dyDescent="0.25">
      <c r="A4" s="20" t="s">
        <v>23</v>
      </c>
      <c r="B4" s="20"/>
      <c r="C4" s="20"/>
      <c r="D4" s="20"/>
      <c r="E4" s="20"/>
      <c r="F4" s="20"/>
      <c r="G4" s="20"/>
      <c r="H4" s="20"/>
    </row>
    <row r="5" spans="1:9" ht="20.25" x14ac:dyDescent="0.25">
      <c r="A5" s="20" t="s">
        <v>22</v>
      </c>
      <c r="B5" s="20"/>
      <c r="C5" s="20"/>
      <c r="D5" s="20"/>
      <c r="E5" s="20"/>
      <c r="F5" s="20"/>
      <c r="G5" s="20"/>
      <c r="H5" s="20"/>
    </row>
    <row r="6" spans="1:9" ht="20.25" x14ac:dyDescent="0.25">
      <c r="A6" s="17"/>
    </row>
    <row r="7" spans="1:9" ht="20.25" x14ac:dyDescent="0.25">
      <c r="A7" s="2" t="s">
        <v>15</v>
      </c>
    </row>
    <row r="8" spans="1:9" ht="20.25" x14ac:dyDescent="0.25">
      <c r="A8" s="2"/>
      <c r="B8" s="10">
        <v>807335.98</v>
      </c>
      <c r="C8" s="2" t="s">
        <v>6</v>
      </c>
      <c r="D8" s="5">
        <v>889.9</v>
      </c>
      <c r="E8" s="2" t="s">
        <v>7</v>
      </c>
      <c r="F8" s="5">
        <v>26.7</v>
      </c>
      <c r="G8" s="2" t="s">
        <v>8</v>
      </c>
      <c r="H8" s="5">
        <f>B8/D8*F8</f>
        <v>24222.801063040788</v>
      </c>
    </row>
    <row r="9" spans="1:9" ht="20.25" customHeight="1" x14ac:dyDescent="0.25">
      <c r="A9" s="2" t="s">
        <v>5</v>
      </c>
    </row>
    <row r="10" spans="1:9" ht="20.25" customHeight="1" x14ac:dyDescent="0.25">
      <c r="A10" s="2"/>
      <c r="B10" s="10">
        <v>142903.18</v>
      </c>
      <c r="C10" s="5" t="s">
        <v>6</v>
      </c>
      <c r="D10" s="5">
        <f>D8</f>
        <v>889.9</v>
      </c>
      <c r="E10" s="5" t="s">
        <v>7</v>
      </c>
      <c r="F10" s="5">
        <f>F8</f>
        <v>26.7</v>
      </c>
      <c r="G10" s="5" t="s">
        <v>8</v>
      </c>
      <c r="H10" s="5">
        <f>B10/D10*F10</f>
        <v>4287.5771502416001</v>
      </c>
    </row>
    <row r="11" spans="1:9" ht="20.25" x14ac:dyDescent="0.25">
      <c r="A11" s="2" t="s">
        <v>3</v>
      </c>
    </row>
    <row r="12" spans="1:9" ht="20.25" x14ac:dyDescent="0.25">
      <c r="A12" s="2"/>
      <c r="B12" s="10">
        <v>1134228.1299999999</v>
      </c>
      <c r="C12" s="5" t="s">
        <v>6</v>
      </c>
      <c r="D12" s="5">
        <f>D10</f>
        <v>889.9</v>
      </c>
      <c r="E12" s="5" t="s">
        <v>7</v>
      </c>
      <c r="F12" s="5">
        <f>F10</f>
        <v>26.7</v>
      </c>
      <c r="G12" s="5" t="s">
        <v>8</v>
      </c>
      <c r="H12" s="5">
        <f>B12/D12*F12</f>
        <v>34030.667570513542</v>
      </c>
    </row>
    <row r="13" spans="1:9" ht="20.25" x14ac:dyDescent="0.25">
      <c r="A13" s="2" t="s">
        <v>16</v>
      </c>
    </row>
    <row r="14" spans="1:9" ht="20.25" x14ac:dyDescent="0.25">
      <c r="A14" s="2"/>
      <c r="B14" s="10">
        <v>583839.54</v>
      </c>
      <c r="C14" s="5" t="s">
        <v>6</v>
      </c>
      <c r="D14" s="5">
        <f>D12</f>
        <v>889.9</v>
      </c>
      <c r="E14" s="5" t="s">
        <v>7</v>
      </c>
      <c r="F14" s="5">
        <f>F12</f>
        <v>26.7</v>
      </c>
      <c r="G14" s="5" t="s">
        <v>8</v>
      </c>
      <c r="H14" s="5">
        <f>B14/D14*F14</f>
        <v>17517.154419597711</v>
      </c>
      <c r="I14" s="5"/>
    </row>
    <row r="15" spans="1:9" ht="20.25" x14ac:dyDescent="0.25">
      <c r="A15" s="2" t="s">
        <v>17</v>
      </c>
      <c r="I15" s="5"/>
    </row>
    <row r="16" spans="1:9" ht="20.25" x14ac:dyDescent="0.25">
      <c r="A16" s="2"/>
      <c r="B16" s="10">
        <v>21816.04</v>
      </c>
      <c r="C16" s="5" t="s">
        <v>6</v>
      </c>
      <c r="D16" s="5">
        <f>D14</f>
        <v>889.9</v>
      </c>
      <c r="E16" s="5" t="s">
        <v>7</v>
      </c>
      <c r="F16" s="5">
        <f>F14</f>
        <v>26.7</v>
      </c>
      <c r="G16" s="5" t="s">
        <v>8</v>
      </c>
      <c r="H16" s="5">
        <f>B16/D16*F16</f>
        <v>654.55474547701999</v>
      </c>
      <c r="I16" s="5"/>
    </row>
    <row r="17" spans="1:13" ht="20.25" x14ac:dyDescent="0.25">
      <c r="A17" s="2" t="s">
        <v>18</v>
      </c>
      <c r="H17" s="5">
        <v>2196.2800000000002</v>
      </c>
    </row>
    <row r="18" spans="1:13" ht="10.5" customHeight="1" x14ac:dyDescent="0.25">
      <c r="A18" s="2"/>
      <c r="H18" s="9"/>
    </row>
    <row r="19" spans="1:13" ht="20.25" x14ac:dyDescent="0.25">
      <c r="A19" s="2" t="s">
        <v>9</v>
      </c>
      <c r="H19" s="5">
        <f>SUM(H8:H17)</f>
        <v>82909.034948870656</v>
      </c>
    </row>
    <row r="20" spans="1:13" ht="20.25" x14ac:dyDescent="0.25">
      <c r="A20" s="2" t="s">
        <v>10</v>
      </c>
      <c r="H20" s="5">
        <f>H19*15%</f>
        <v>12436.355242330597</v>
      </c>
    </row>
    <row r="21" spans="1:13" ht="20.25" x14ac:dyDescent="0.25">
      <c r="A21" s="2" t="s">
        <v>14</v>
      </c>
      <c r="H21" s="5">
        <f>H19+H20</f>
        <v>95345.390191201252</v>
      </c>
      <c r="M21" s="4"/>
    </row>
    <row r="22" spans="1:13" ht="20.25" x14ac:dyDescent="0.25">
      <c r="A22" s="8" t="s">
        <v>4</v>
      </c>
    </row>
    <row r="23" spans="1:13" ht="20.25" x14ac:dyDescent="0.25">
      <c r="A23" s="2" t="s">
        <v>26</v>
      </c>
    </row>
    <row r="24" spans="1:13" ht="20.25" x14ac:dyDescent="0.25">
      <c r="A24" s="19" t="s">
        <v>27</v>
      </c>
      <c r="B24" s="19"/>
      <c r="C24" s="19"/>
      <c r="D24" s="19"/>
      <c r="E24" s="19"/>
      <c r="F24" s="19"/>
      <c r="G24" s="12" t="s">
        <v>8</v>
      </c>
      <c r="H24" s="11">
        <f>H21/366/0.464</f>
        <v>561.43648831261339</v>
      </c>
    </row>
    <row r="25" spans="1:13" ht="20.25" x14ac:dyDescent="0.25">
      <c r="A25" s="13"/>
      <c r="B25" s="14"/>
      <c r="C25" s="15"/>
      <c r="D25" s="15"/>
      <c r="E25" s="15"/>
      <c r="F25" s="16" t="s">
        <v>19</v>
      </c>
      <c r="G25" s="15"/>
      <c r="H25" s="11">
        <f>H24*7%</f>
        <v>39.300554181882944</v>
      </c>
    </row>
    <row r="26" spans="1:13" ht="20.25" x14ac:dyDescent="0.25">
      <c r="A26" s="13"/>
      <c r="B26" s="14"/>
      <c r="C26" s="15"/>
      <c r="D26" s="15"/>
      <c r="E26" s="15"/>
      <c r="F26" s="16" t="s">
        <v>11</v>
      </c>
      <c r="G26" s="15"/>
      <c r="H26" s="11">
        <f>H25+H24</f>
        <v>600.73704249449634</v>
      </c>
    </row>
    <row r="27" spans="1:13" ht="20.25" x14ac:dyDescent="0.25">
      <c r="A27" s="2"/>
      <c r="F27" s="6"/>
      <c r="H27" s="7"/>
    </row>
    <row r="28" spans="1:13" ht="20.25" x14ac:dyDescent="0.25">
      <c r="A28" s="2"/>
    </row>
    <row r="29" spans="1:13" ht="20.25" x14ac:dyDescent="0.25">
      <c r="A29" s="2" t="s">
        <v>12</v>
      </c>
      <c r="H29" s="6" t="s">
        <v>20</v>
      </c>
    </row>
    <row r="30" spans="1:13" ht="20.25" x14ac:dyDescent="0.25">
      <c r="A30" s="2"/>
      <c r="H30" s="6"/>
    </row>
    <row r="31" spans="1:13" ht="20.25" x14ac:dyDescent="0.25">
      <c r="A31" s="2" t="s">
        <v>13</v>
      </c>
      <c r="H31" s="6" t="s">
        <v>28</v>
      </c>
    </row>
    <row r="32" spans="1:13" ht="15.75" x14ac:dyDescent="0.25">
      <c r="A32" s="3"/>
    </row>
  </sheetData>
  <mergeCells count="6">
    <mergeCell ref="A24:F24"/>
    <mergeCell ref="A1:H1"/>
    <mergeCell ref="A2:H2"/>
    <mergeCell ref="A3:H3"/>
    <mergeCell ref="A4:H4"/>
    <mergeCell ref="A5:H5"/>
  </mergeCells>
  <pageMargins left="0.7" right="0.7" top="0.75" bottom="0.75" header="0.3" footer="0.3"/>
  <pageSetup paperSize="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0C0B1-6B3F-4A01-BE83-FF3694601F2C}">
  <dimension ref="A1:M32"/>
  <sheetViews>
    <sheetView tabSelected="1" workbookViewId="0">
      <selection activeCell="H33" sqref="A1:H33"/>
    </sheetView>
  </sheetViews>
  <sheetFormatPr defaultRowHeight="15" x14ac:dyDescent="0.25"/>
  <cols>
    <col min="1" max="1" width="22" customWidth="1"/>
    <col min="2" max="2" width="15.85546875" style="4" customWidth="1"/>
    <col min="3" max="3" width="6" customWidth="1"/>
    <col min="4" max="4" width="11.85546875" customWidth="1"/>
    <col min="5" max="5" width="3.42578125" customWidth="1"/>
    <col min="6" max="6" width="9.85546875" customWidth="1"/>
    <col min="7" max="7" width="3.140625" customWidth="1"/>
    <col min="8" max="8" width="14.85546875" style="4" customWidth="1"/>
    <col min="13" max="13" width="11.5703125" customWidth="1"/>
  </cols>
  <sheetData>
    <row r="1" spans="1:9" ht="20.25" x14ac:dyDescent="0.25">
      <c r="A1" s="20" t="s">
        <v>0</v>
      </c>
      <c r="B1" s="20"/>
      <c r="C1" s="20"/>
      <c r="D1" s="20"/>
      <c r="E1" s="20"/>
      <c r="F1" s="20"/>
      <c r="G1" s="20"/>
      <c r="H1" s="20"/>
    </row>
    <row r="2" spans="1:9" ht="20.25" x14ac:dyDescent="0.25">
      <c r="A2" s="20" t="s">
        <v>1</v>
      </c>
      <c r="B2" s="20"/>
      <c r="C2" s="20"/>
      <c r="D2" s="20"/>
      <c r="E2" s="20"/>
      <c r="F2" s="20"/>
      <c r="G2" s="20"/>
      <c r="H2" s="20"/>
    </row>
    <row r="3" spans="1:9" ht="20.25" x14ac:dyDescent="0.25">
      <c r="A3" s="20" t="s">
        <v>2</v>
      </c>
      <c r="B3" s="20"/>
      <c r="C3" s="20"/>
      <c r="D3" s="20"/>
      <c r="E3" s="20"/>
      <c r="F3" s="20"/>
      <c r="G3" s="20"/>
      <c r="H3" s="20"/>
    </row>
    <row r="4" spans="1:9" ht="20.25" x14ac:dyDescent="0.25">
      <c r="A4" s="20" t="s">
        <v>23</v>
      </c>
      <c r="B4" s="20"/>
      <c r="C4" s="20"/>
      <c r="D4" s="20"/>
      <c r="E4" s="20"/>
      <c r="F4" s="20"/>
      <c r="G4" s="20"/>
      <c r="H4" s="20"/>
    </row>
    <row r="5" spans="1:9" ht="20.25" x14ac:dyDescent="0.25">
      <c r="A5" s="20" t="s">
        <v>22</v>
      </c>
      <c r="B5" s="20"/>
      <c r="C5" s="20"/>
      <c r="D5" s="20"/>
      <c r="E5" s="20"/>
      <c r="F5" s="20"/>
      <c r="G5" s="20"/>
      <c r="H5" s="20"/>
    </row>
    <row r="6" spans="1:9" ht="20.25" x14ac:dyDescent="0.25">
      <c r="A6" s="18"/>
    </row>
    <row r="7" spans="1:9" ht="20.25" x14ac:dyDescent="0.25">
      <c r="A7" s="2" t="s">
        <v>15</v>
      </c>
    </row>
    <row r="8" spans="1:9" ht="20.25" x14ac:dyDescent="0.25">
      <c r="A8" s="2"/>
      <c r="B8" s="10">
        <v>837551.37</v>
      </c>
      <c r="C8" s="2" t="s">
        <v>6</v>
      </c>
      <c r="D8" s="5">
        <v>889.9</v>
      </c>
      <c r="E8" s="2" t="s">
        <v>7</v>
      </c>
      <c r="F8" s="5">
        <v>26.7</v>
      </c>
      <c r="G8" s="2" t="s">
        <v>8</v>
      </c>
      <c r="H8" s="5">
        <f>B8/D8*F8</f>
        <v>25129.364624115067</v>
      </c>
    </row>
    <row r="9" spans="1:9" ht="20.25" customHeight="1" x14ac:dyDescent="0.25">
      <c r="A9" s="2" t="s">
        <v>5</v>
      </c>
    </row>
    <row r="10" spans="1:9" ht="20.25" customHeight="1" x14ac:dyDescent="0.25">
      <c r="A10" s="2"/>
      <c r="B10" s="10">
        <v>142903.18</v>
      </c>
      <c r="C10" s="5" t="s">
        <v>6</v>
      </c>
      <c r="D10" s="5">
        <f>D8</f>
        <v>889.9</v>
      </c>
      <c r="E10" s="5" t="s">
        <v>7</v>
      </c>
      <c r="F10" s="5">
        <f>F8</f>
        <v>26.7</v>
      </c>
      <c r="G10" s="5" t="s">
        <v>8</v>
      </c>
      <c r="H10" s="5">
        <f>B10/D10*F10</f>
        <v>4287.5771502416001</v>
      </c>
    </row>
    <row r="11" spans="1:9" ht="20.25" x14ac:dyDescent="0.25">
      <c r="A11" s="2" t="s">
        <v>3</v>
      </c>
    </row>
    <row r="12" spans="1:9" ht="20.25" x14ac:dyDescent="0.25">
      <c r="A12" s="2"/>
      <c r="B12" s="10">
        <v>1134228.1299999999</v>
      </c>
      <c r="C12" s="5" t="s">
        <v>6</v>
      </c>
      <c r="D12" s="5">
        <f>D10</f>
        <v>889.9</v>
      </c>
      <c r="E12" s="5" t="s">
        <v>7</v>
      </c>
      <c r="F12" s="5">
        <f>F10</f>
        <v>26.7</v>
      </c>
      <c r="G12" s="5" t="s">
        <v>8</v>
      </c>
      <c r="H12" s="5">
        <f>B12/D12*F12</f>
        <v>34030.667570513542</v>
      </c>
    </row>
    <row r="13" spans="1:9" ht="20.25" x14ac:dyDescent="0.25">
      <c r="A13" s="2" t="s">
        <v>16</v>
      </c>
    </row>
    <row r="14" spans="1:9" ht="20.25" x14ac:dyDescent="0.25">
      <c r="A14" s="2"/>
      <c r="B14" s="10">
        <v>583839.54</v>
      </c>
      <c r="C14" s="5" t="s">
        <v>6</v>
      </c>
      <c r="D14" s="5">
        <f>D12</f>
        <v>889.9</v>
      </c>
      <c r="E14" s="5" t="s">
        <v>7</v>
      </c>
      <c r="F14" s="5">
        <f>F12</f>
        <v>26.7</v>
      </c>
      <c r="G14" s="5" t="s">
        <v>8</v>
      </c>
      <c r="H14" s="5">
        <f>B14/D14*F14</f>
        <v>17517.154419597711</v>
      </c>
      <c r="I14" s="5"/>
    </row>
    <row r="15" spans="1:9" ht="20.25" x14ac:dyDescent="0.25">
      <c r="A15" s="2" t="s">
        <v>17</v>
      </c>
      <c r="I15" s="5"/>
    </row>
    <row r="16" spans="1:9" ht="20.25" x14ac:dyDescent="0.25">
      <c r="A16" s="2"/>
      <c r="B16" s="10">
        <v>21816.04</v>
      </c>
      <c r="C16" s="5" t="s">
        <v>6</v>
      </c>
      <c r="D16" s="5">
        <f>D14</f>
        <v>889.9</v>
      </c>
      <c r="E16" s="5" t="s">
        <v>7</v>
      </c>
      <c r="F16" s="5">
        <f>F14</f>
        <v>26.7</v>
      </c>
      <c r="G16" s="5" t="s">
        <v>8</v>
      </c>
      <c r="H16" s="5">
        <f>B16/D16*F16</f>
        <v>654.55474547701999</v>
      </c>
      <c r="I16" s="5"/>
    </row>
    <row r="17" spans="1:13" ht="20.25" x14ac:dyDescent="0.25">
      <c r="A17" s="2" t="s">
        <v>18</v>
      </c>
      <c r="H17" s="5">
        <v>2196.2800000000002</v>
      </c>
    </row>
    <row r="18" spans="1:13" ht="10.5" customHeight="1" x14ac:dyDescent="0.25">
      <c r="A18" s="2"/>
      <c r="H18" s="9"/>
    </row>
    <row r="19" spans="1:13" ht="20.25" x14ac:dyDescent="0.25">
      <c r="A19" s="2" t="s">
        <v>9</v>
      </c>
      <c r="H19" s="5">
        <f>SUM(H8:H17)</f>
        <v>83815.598509944932</v>
      </c>
    </row>
    <row r="20" spans="1:13" ht="20.25" x14ac:dyDescent="0.25">
      <c r="A20" s="2" t="s">
        <v>10</v>
      </c>
      <c r="H20" s="5">
        <f>H19*15%</f>
        <v>12572.339776491739</v>
      </c>
    </row>
    <row r="21" spans="1:13" ht="20.25" x14ac:dyDescent="0.25">
      <c r="A21" s="2" t="s">
        <v>14</v>
      </c>
      <c r="H21" s="5">
        <f>H19+H20</f>
        <v>96387.938286436663</v>
      </c>
      <c r="M21" s="4"/>
    </row>
    <row r="22" spans="1:13" ht="20.25" x14ac:dyDescent="0.25">
      <c r="A22" s="8" t="s">
        <v>4</v>
      </c>
    </row>
    <row r="23" spans="1:13" ht="20.25" x14ac:dyDescent="0.25">
      <c r="A23" s="2" t="s">
        <v>29</v>
      </c>
    </row>
    <row r="24" spans="1:13" ht="20.25" x14ac:dyDescent="0.25">
      <c r="A24" s="19" t="s">
        <v>30</v>
      </c>
      <c r="B24" s="19"/>
      <c r="C24" s="19"/>
      <c r="D24" s="19"/>
      <c r="E24" s="19"/>
      <c r="F24" s="19"/>
      <c r="G24" s="12" t="s">
        <v>8</v>
      </c>
      <c r="H24" s="11">
        <f>H21/366/0.47</f>
        <v>560.32983540539863</v>
      </c>
    </row>
    <row r="25" spans="1:13" ht="20.25" x14ac:dyDescent="0.25">
      <c r="A25" s="13"/>
      <c r="B25" s="14"/>
      <c r="C25" s="15"/>
      <c r="D25" s="15"/>
      <c r="E25" s="15"/>
      <c r="F25" s="16" t="s">
        <v>19</v>
      </c>
      <c r="G25" s="15"/>
      <c r="H25" s="11">
        <f>H24*7%</f>
        <v>39.22308847837791</v>
      </c>
    </row>
    <row r="26" spans="1:13" ht="20.25" x14ac:dyDescent="0.25">
      <c r="A26" s="13"/>
      <c r="B26" s="14"/>
      <c r="C26" s="15"/>
      <c r="D26" s="15"/>
      <c r="E26" s="15"/>
      <c r="F26" s="16" t="s">
        <v>11</v>
      </c>
      <c r="G26" s="15"/>
      <c r="H26" s="11">
        <f>H25+H24</f>
        <v>599.55292388377654</v>
      </c>
    </row>
    <row r="27" spans="1:13" ht="20.25" x14ac:dyDescent="0.25">
      <c r="A27" s="2"/>
      <c r="F27" s="6"/>
      <c r="H27" s="7"/>
    </row>
    <row r="28" spans="1:13" ht="20.25" x14ac:dyDescent="0.25">
      <c r="A28" s="2"/>
    </row>
    <row r="29" spans="1:13" ht="20.25" x14ac:dyDescent="0.25">
      <c r="A29" s="2" t="s">
        <v>12</v>
      </c>
      <c r="H29" s="6" t="s">
        <v>20</v>
      </c>
    </row>
    <row r="30" spans="1:13" ht="20.25" x14ac:dyDescent="0.25">
      <c r="A30" s="2"/>
      <c r="H30" s="6"/>
    </row>
    <row r="31" spans="1:13" ht="20.25" x14ac:dyDescent="0.25">
      <c r="A31" s="2" t="s">
        <v>13</v>
      </c>
      <c r="H31" s="6" t="s">
        <v>28</v>
      </c>
    </row>
    <row r="32" spans="1:13" ht="15.75" x14ac:dyDescent="0.25">
      <c r="A32" s="3"/>
    </row>
  </sheetData>
  <mergeCells count="6">
    <mergeCell ref="A1:H1"/>
    <mergeCell ref="A2:H2"/>
    <mergeCell ref="A3:H3"/>
    <mergeCell ref="A4:H4"/>
    <mergeCell ref="A5:H5"/>
    <mergeCell ref="A24:F2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Лист1 (2024 серпень)</vt:lpstr>
      <vt:lpstr>Лист1 (2024 серпень) (2)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user-tmr</cp:lastModifiedBy>
  <cp:lastPrinted>2024-08-15T10:59:54Z</cp:lastPrinted>
  <dcterms:created xsi:type="dcterms:W3CDTF">2019-08-21T06:04:33Z</dcterms:created>
  <dcterms:modified xsi:type="dcterms:W3CDTF">2024-08-15T11:00:11Z</dcterms:modified>
</cp:coreProperties>
</file>