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Желєзна\ВИКОНКОМ\2024\20.08.2024\Елегія\"/>
    </mc:Choice>
  </mc:AlternateContent>
  <bookViews>
    <workbookView xWindow="-120" yWindow="-120" windowWidth="29040" windowHeight="15840" activeTab="2"/>
  </bookViews>
  <sheets>
    <sheet name="Лист1" sheetId="1" r:id="rId1"/>
    <sheet name="Лист1 (2024 серпень)" sheetId="2" r:id="rId2"/>
    <sheet name="Лист1 (2024 серпень) (2)" sheetId="3" r:id="rId3"/>
  </sheets>
  <calcPr calcId="18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16" i="3" l="1"/>
  <c r="D14" i="3"/>
  <c r="D12" i="3"/>
  <c r="D10" i="3"/>
  <c r="H10" i="3" s="1"/>
  <c r="F8" i="3"/>
  <c r="F10" i="3" s="1"/>
  <c r="F12" i="3" s="1"/>
  <c r="H12" i="3" l="1"/>
  <c r="F14" i="3"/>
  <c r="H8" i="3"/>
  <c r="H25" i="2"/>
  <c r="H24" i="2"/>
  <c r="D16" i="2"/>
  <c r="D14" i="2"/>
  <c r="D12" i="2"/>
  <c r="D10" i="2"/>
  <c r="H10" i="2" s="1"/>
  <c r="H8" i="2"/>
  <c r="F8" i="2"/>
  <c r="F10" i="2" s="1"/>
  <c r="F12" i="2" s="1"/>
  <c r="F14" i="2" s="1"/>
  <c r="H14" i="3" l="1"/>
  <c r="H19" i="3" s="1"/>
  <c r="F16" i="3"/>
  <c r="H16" i="3" s="1"/>
  <c r="H12" i="2"/>
  <c r="F16" i="2"/>
  <c r="H16" i="2" s="1"/>
  <c r="H14" i="2"/>
  <c r="H24" i="1"/>
  <c r="H20" i="3" l="1"/>
  <c r="H21" i="3" s="1"/>
  <c r="H24" i="3" s="1"/>
  <c r="H19" i="2"/>
  <c r="H20" i="2" s="1"/>
  <c r="H21" i="2" s="1"/>
  <c r="H26" i="2" s="1"/>
  <c r="F8" i="1"/>
  <c r="H25" i="3" l="1"/>
  <c r="H26" i="3" s="1"/>
  <c r="D16" i="1"/>
  <c r="D14" i="1"/>
  <c r="D12" i="1"/>
  <c r="D10" i="1"/>
  <c r="F10" i="1" l="1"/>
  <c r="F12" i="1"/>
  <c r="F14" i="1" s="1"/>
  <c r="F16" i="1" s="1"/>
  <c r="H16" i="1" l="1"/>
  <c r="H8" i="1" l="1"/>
  <c r="H14" i="1"/>
  <c r="H12" i="1"/>
  <c r="H10" i="1"/>
  <c r="H19" i="1" l="1"/>
  <c r="H20" i="1" l="1"/>
  <c r="H21" i="1" s="1"/>
  <c r="H26" i="1" s="1"/>
</calcChain>
</file>

<file path=xl/sharedStrings.xml><?xml version="1.0" encoding="utf-8"?>
<sst xmlns="http://schemas.openxmlformats.org/spreadsheetml/2006/main" count="120" uniqueCount="31">
  <si>
    <t>Калькуляція</t>
  </si>
  <si>
    <t xml:space="preserve">на проживання в кімнатах поліпшеного проживання </t>
  </si>
  <si>
    <t>за адресою м. Тростянець, вул. Заводська,1</t>
  </si>
  <si>
    <t xml:space="preserve">3. Загальновиробничі витрати .  Додаток №3 </t>
  </si>
  <si>
    <t xml:space="preserve">   Основний тариф:</t>
  </si>
  <si>
    <t xml:space="preserve">2.Загальновиробничі витрати .  Додаток №2 </t>
  </si>
  <si>
    <t>грн/</t>
  </si>
  <si>
    <t>*</t>
  </si>
  <si>
    <t>=</t>
  </si>
  <si>
    <t xml:space="preserve">                                            Всього:                               </t>
  </si>
  <si>
    <r>
      <t xml:space="preserve">                              Рентабельність 15 %                                                    </t>
    </r>
    <r>
      <rPr>
        <u/>
        <sz val="16"/>
        <color theme="1"/>
        <rFont val="Times New Roman"/>
        <family val="1"/>
        <charset val="204"/>
      </rPr>
      <t xml:space="preserve">  3563,52</t>
    </r>
  </si>
  <si>
    <t>Разом</t>
  </si>
  <si>
    <t xml:space="preserve">Директор ДП «Елегія»                                               </t>
  </si>
  <si>
    <t xml:space="preserve">Гол. бухгалтер                                                         </t>
  </si>
  <si>
    <t xml:space="preserve">                                            Всього:                                </t>
  </si>
  <si>
    <t>1.Загальновиробничі витрати. Додаток №1</t>
  </si>
  <si>
    <t>4. Адміністративні витрати. Додаток №1</t>
  </si>
  <si>
    <t>5. Адміністративні витрати. Додаток №4</t>
  </si>
  <si>
    <t xml:space="preserve">6. Знос інвентарю. Додаток №6                                    </t>
  </si>
  <si>
    <t>,</t>
  </si>
  <si>
    <t>ПДВ 7 %</t>
  </si>
  <si>
    <t>2номери (8 л/м) – 59,1 м.кв</t>
  </si>
  <si>
    <t>Огризко Н.В.</t>
  </si>
  <si>
    <t>Мозуль Т.Г.</t>
  </si>
  <si>
    <t>номер  "Стандарт поліпшений"  1 поверх кімната №2; № 9</t>
  </si>
  <si>
    <t>2 номери х 22,15 %(завантаженість)=0,44л/м(зайнятість)</t>
  </si>
  <si>
    <t xml:space="preserve">                                           216589,44:365:0,44</t>
  </si>
  <si>
    <t>2 номери х 21,95%(завантаженість)=0,439л/м(зайнятість)</t>
  </si>
  <si>
    <t>207980,49:366:0,439</t>
  </si>
  <si>
    <t>Яковлєва І.О.</t>
  </si>
  <si>
    <t>210288,16:366:0,439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</si>
</sst>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u/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2" fontId="0" fillId="0" borderId="0" xfId="0" applyNumberFormat="1"/>
    <xf numFmtId="2" fontId="2" fillId="0" borderId="0" xfId="0" applyNumberFormat="1" applyFont="1" applyAlignment="1">
      <alignment vertical="center"/>
    </xf>
    <xf numFmtId="0" fontId="2" fillId="0" borderId="0" xfId="0" applyFont="1" applyAlignment="1">
      <alignment horizontal="right"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2" fontId="0" fillId="0" borderId="1" xfId="0" applyNumberFormat="1" applyBorder="1"/>
    <xf numFmtId="2" fontId="2" fillId="2" borderId="0" xfId="0" applyNumberFormat="1" applyFont="1" applyFill="1" applyAlignment="1">
      <alignment vertical="center"/>
    </xf>
    <xf numFmtId="2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2" fontId="0" fillId="2" borderId="0" xfId="0" applyNumberFormat="1" applyFill="1"/>
    <xf numFmtId="0" fontId="0" fillId="2" borderId="0" xfId="0" applyFill="1"/>
    <xf numFmtId="0" fontId="2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0" fontId="2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workbookViewId="0">
      <selection activeCell="K21" sqref="K21"/>
    </sheetView>
  </sheetViews>
  <sheetFormatPr defaultRowHeight="15" x14ac:dyDescent="0.25"/>
  <cols>
    <col min="1" max="1" width="22" customWidth="1"/>
    <col min="2" max="2" width="15.85546875" style="4" customWidth="1"/>
    <col min="3" max="3" width="6" customWidth="1"/>
    <col min="4" max="4" width="11.85546875" customWidth="1"/>
    <col min="5" max="5" width="3.42578125" customWidth="1"/>
    <col min="6" max="6" width="9.85546875" customWidth="1"/>
    <col min="7" max="7" width="3.140625" customWidth="1"/>
    <col min="8" max="8" width="14.85546875" style="4" customWidth="1"/>
    <col min="13" max="13" width="11.5703125" customWidth="1"/>
  </cols>
  <sheetData>
    <row r="1" spans="1:11" ht="20.25" x14ac:dyDescent="0.25">
      <c r="A1" s="21" t="s">
        <v>0</v>
      </c>
      <c r="B1" s="21"/>
      <c r="C1" s="21"/>
      <c r="D1" s="21"/>
      <c r="E1" s="21"/>
      <c r="F1" s="21"/>
      <c r="G1" s="21"/>
      <c r="H1" s="21"/>
    </row>
    <row r="2" spans="1:11" ht="20.25" x14ac:dyDescent="0.25">
      <c r="A2" s="21" t="s">
        <v>1</v>
      </c>
      <c r="B2" s="21"/>
      <c r="C2" s="21"/>
      <c r="D2" s="21"/>
      <c r="E2" s="21"/>
      <c r="F2" s="21"/>
      <c r="G2" s="21"/>
      <c r="H2" s="21"/>
    </row>
    <row r="3" spans="1:11" ht="20.25" x14ac:dyDescent="0.25">
      <c r="A3" s="21" t="s">
        <v>2</v>
      </c>
      <c r="B3" s="21"/>
      <c r="C3" s="21"/>
      <c r="D3" s="21"/>
      <c r="E3" s="21"/>
      <c r="F3" s="21"/>
      <c r="G3" s="21"/>
      <c r="H3" s="21"/>
    </row>
    <row r="4" spans="1:11" ht="20.25" x14ac:dyDescent="0.25">
      <c r="A4" s="21" t="s">
        <v>24</v>
      </c>
      <c r="B4" s="21"/>
      <c r="C4" s="21"/>
      <c r="D4" s="21"/>
      <c r="E4" s="21"/>
      <c r="F4" s="21"/>
      <c r="G4" s="21"/>
      <c r="H4" s="21"/>
    </row>
    <row r="5" spans="1:11" ht="20.25" x14ac:dyDescent="0.25">
      <c r="A5" s="21" t="s">
        <v>21</v>
      </c>
      <c r="B5" s="21"/>
      <c r="C5" s="21"/>
      <c r="D5" s="21"/>
      <c r="E5" s="21"/>
      <c r="F5" s="21"/>
      <c r="G5" s="21"/>
      <c r="H5" s="21"/>
    </row>
    <row r="6" spans="1:11" ht="20.25" x14ac:dyDescent="0.25">
      <c r="A6" s="1"/>
    </row>
    <row r="7" spans="1:11" ht="20.25" x14ac:dyDescent="0.25">
      <c r="A7" s="2" t="s">
        <v>15</v>
      </c>
    </row>
    <row r="8" spans="1:11" ht="20.25" x14ac:dyDescent="0.25">
      <c r="A8" s="2"/>
      <c r="B8" s="5">
        <v>767946.18</v>
      </c>
      <c r="C8" s="2" t="s">
        <v>6</v>
      </c>
      <c r="D8" s="5">
        <v>765.3</v>
      </c>
      <c r="E8" s="2" t="s">
        <v>7</v>
      </c>
      <c r="F8" s="5">
        <f>K8</f>
        <v>59.1</v>
      </c>
      <c r="G8" s="2" t="s">
        <v>8</v>
      </c>
      <c r="H8" s="5">
        <f>B8/D8*F8</f>
        <v>59304.350239121923</v>
      </c>
      <c r="K8">
        <v>59.1</v>
      </c>
    </row>
    <row r="9" spans="1:11" ht="20.25" customHeight="1" x14ac:dyDescent="0.25">
      <c r="A9" s="2" t="s">
        <v>5</v>
      </c>
    </row>
    <row r="10" spans="1:11" ht="20.25" customHeight="1" x14ac:dyDescent="0.25">
      <c r="A10" s="2"/>
      <c r="B10" s="5">
        <v>138519.91</v>
      </c>
      <c r="C10" s="5" t="s">
        <v>6</v>
      </c>
      <c r="D10" s="5">
        <f>D8</f>
        <v>765.3</v>
      </c>
      <c r="E10" s="5" t="s">
        <v>7</v>
      </c>
      <c r="F10" s="5">
        <f>F8</f>
        <v>59.1</v>
      </c>
      <c r="G10" s="5" t="s">
        <v>8</v>
      </c>
      <c r="H10" s="5">
        <f>B10/D10*F10</f>
        <v>10697.147107016857</v>
      </c>
    </row>
    <row r="11" spans="1:11" ht="20.25" x14ac:dyDescent="0.25">
      <c r="A11" s="2" t="s">
        <v>3</v>
      </c>
    </row>
    <row r="12" spans="1:11" ht="20.25" x14ac:dyDescent="0.25">
      <c r="A12" s="2"/>
      <c r="B12" s="5">
        <v>992025.34</v>
      </c>
      <c r="C12" s="5" t="s">
        <v>6</v>
      </c>
      <c r="D12" s="5">
        <f>D8</f>
        <v>765.3</v>
      </c>
      <c r="E12" s="5" t="s">
        <v>7</v>
      </c>
      <c r="F12" s="5">
        <f>F10</f>
        <v>59.1</v>
      </c>
      <c r="G12" s="5" t="s">
        <v>8</v>
      </c>
      <c r="H12" s="5">
        <f>B12/D12*F12</f>
        <v>76608.777726381813</v>
      </c>
    </row>
    <row r="13" spans="1:11" ht="20.25" x14ac:dyDescent="0.25">
      <c r="A13" s="2" t="s">
        <v>16</v>
      </c>
    </row>
    <row r="14" spans="1:11" ht="20.25" x14ac:dyDescent="0.25">
      <c r="A14" s="2"/>
      <c r="B14" s="5">
        <v>490557.12</v>
      </c>
      <c r="C14" s="5" t="s">
        <v>6</v>
      </c>
      <c r="D14" s="5">
        <f>D8</f>
        <v>765.3</v>
      </c>
      <c r="E14" s="5" t="s">
        <v>7</v>
      </c>
      <c r="F14" s="5">
        <f>F12</f>
        <v>59.1</v>
      </c>
      <c r="G14" s="5" t="s">
        <v>8</v>
      </c>
      <c r="H14" s="5">
        <f>B14/D14*F14</f>
        <v>37883.086099568805</v>
      </c>
      <c r="I14" s="5"/>
    </row>
    <row r="15" spans="1:11" ht="20.25" x14ac:dyDescent="0.25">
      <c r="A15" s="2" t="s">
        <v>17</v>
      </c>
      <c r="I15" s="5"/>
    </row>
    <row r="16" spans="1:11" ht="20.25" x14ac:dyDescent="0.25">
      <c r="A16" s="2"/>
      <c r="B16" s="5">
        <v>21353.35</v>
      </c>
      <c r="C16" s="5" t="s">
        <v>6</v>
      </c>
      <c r="D16" s="5">
        <f>D8</f>
        <v>765.3</v>
      </c>
      <c r="E16" s="5" t="s">
        <v>7</v>
      </c>
      <c r="F16" s="5">
        <f>F14</f>
        <v>59.1</v>
      </c>
      <c r="G16" s="5" t="s">
        <v>8</v>
      </c>
      <c r="H16" s="5">
        <f>B16/D16*F16</f>
        <v>1649.0042924343395</v>
      </c>
      <c r="I16" s="5"/>
    </row>
    <row r="17" spans="1:13" ht="20.25" x14ac:dyDescent="0.25">
      <c r="A17" s="2" t="s">
        <v>18</v>
      </c>
      <c r="H17" s="5">
        <v>2196.2800000000002</v>
      </c>
    </row>
    <row r="18" spans="1:13" ht="10.5" customHeight="1" x14ac:dyDescent="0.25">
      <c r="A18" s="2"/>
      <c r="H18" s="9"/>
    </row>
    <row r="19" spans="1:13" ht="20.25" x14ac:dyDescent="0.25">
      <c r="A19" s="2" t="s">
        <v>9</v>
      </c>
      <c r="H19" s="5">
        <f>SUM(H8:H17)</f>
        <v>188338.64546452375</v>
      </c>
    </row>
    <row r="20" spans="1:13" ht="20.25" x14ac:dyDescent="0.25">
      <c r="A20" s="2" t="s">
        <v>10</v>
      </c>
      <c r="H20" s="5">
        <f>H19*15%</f>
        <v>28250.796819678562</v>
      </c>
    </row>
    <row r="21" spans="1:13" ht="20.25" x14ac:dyDescent="0.25">
      <c r="A21" s="2" t="s">
        <v>14</v>
      </c>
      <c r="H21" s="5">
        <f>H19+H20</f>
        <v>216589.44228420232</v>
      </c>
      <c r="M21" s="4"/>
    </row>
    <row r="22" spans="1:13" ht="20.25" x14ac:dyDescent="0.25">
      <c r="A22" s="8" t="s">
        <v>4</v>
      </c>
    </row>
    <row r="23" spans="1:13" ht="20.25" x14ac:dyDescent="0.25">
      <c r="A23" s="2" t="s">
        <v>25</v>
      </c>
    </row>
    <row r="24" spans="1:13" ht="20.25" x14ac:dyDescent="0.25">
      <c r="A24" s="20" t="s">
        <v>26</v>
      </c>
      <c r="B24" s="20"/>
      <c r="C24" s="20"/>
      <c r="D24" s="20"/>
      <c r="E24" s="20"/>
      <c r="F24" s="20"/>
      <c r="G24" s="10" t="s">
        <v>8</v>
      </c>
      <c r="H24" s="11">
        <f>H21/365/0.443</f>
        <v>1339.4937523374397</v>
      </c>
    </row>
    <row r="25" spans="1:13" ht="20.25" x14ac:dyDescent="0.25">
      <c r="A25" s="12"/>
      <c r="B25" s="13"/>
      <c r="C25" s="14"/>
      <c r="D25" s="14"/>
      <c r="E25" s="14"/>
      <c r="F25" s="15" t="s">
        <v>20</v>
      </c>
      <c r="G25" s="14"/>
      <c r="H25" s="11">
        <v>60.27</v>
      </c>
    </row>
    <row r="26" spans="1:13" ht="20.25" x14ac:dyDescent="0.25">
      <c r="A26" s="12"/>
      <c r="B26" s="13"/>
      <c r="C26" s="14"/>
      <c r="D26" s="14"/>
      <c r="E26" s="14"/>
      <c r="F26" s="15" t="s">
        <v>11</v>
      </c>
      <c r="G26" s="14"/>
      <c r="H26" s="11">
        <f>H24+H25</f>
        <v>1399.7637523374397</v>
      </c>
      <c r="I26" t="s">
        <v>19</v>
      </c>
    </row>
    <row r="27" spans="1:13" ht="20.25" x14ac:dyDescent="0.25">
      <c r="A27" s="2"/>
      <c r="F27" s="6"/>
      <c r="H27" s="7"/>
    </row>
    <row r="28" spans="1:13" ht="20.25" x14ac:dyDescent="0.25">
      <c r="A28" s="2"/>
    </row>
    <row r="29" spans="1:13" ht="20.25" x14ac:dyDescent="0.25">
      <c r="A29" s="2" t="s">
        <v>12</v>
      </c>
      <c r="H29" s="6" t="s">
        <v>22</v>
      </c>
    </row>
    <row r="30" spans="1:13" ht="20.25" x14ac:dyDescent="0.25">
      <c r="A30" s="2"/>
      <c r="H30" s="6"/>
    </row>
    <row r="31" spans="1:13" ht="20.25" x14ac:dyDescent="0.25">
      <c r="A31" s="2" t="s">
        <v>13</v>
      </c>
      <c r="H31" s="6" t="s">
        <v>23</v>
      </c>
    </row>
    <row r="32" spans="1:13" ht="15.75" x14ac:dyDescent="0.25">
      <c r="A32" s="3"/>
    </row>
  </sheetData>
  <mergeCells count="6">
    <mergeCell ref="A24:F24"/>
    <mergeCell ref="A1:H1"/>
    <mergeCell ref="A2:H2"/>
    <mergeCell ref="A3:H3"/>
    <mergeCell ref="A4:H4"/>
    <mergeCell ref="A5:H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workbookViewId="0">
      <selection activeCell="J14" sqref="J14"/>
    </sheetView>
  </sheetViews>
  <sheetFormatPr defaultRowHeight="15" x14ac:dyDescent="0.25"/>
  <cols>
    <col min="1" max="1" width="22" customWidth="1"/>
    <col min="2" max="2" width="15.85546875" style="4" customWidth="1"/>
    <col min="3" max="3" width="6" customWidth="1"/>
    <col min="4" max="4" width="11.85546875" customWidth="1"/>
    <col min="5" max="5" width="3.42578125" customWidth="1"/>
    <col min="6" max="6" width="9.85546875" customWidth="1"/>
    <col min="7" max="7" width="3.140625" customWidth="1"/>
    <col min="8" max="8" width="14.85546875" style="4" customWidth="1"/>
    <col min="13" max="13" width="11.5703125" customWidth="1"/>
  </cols>
  <sheetData>
    <row r="1" spans="1:11" ht="20.25" x14ac:dyDescent="0.25">
      <c r="A1" s="21" t="s">
        <v>0</v>
      </c>
      <c r="B1" s="21"/>
      <c r="C1" s="21"/>
      <c r="D1" s="21"/>
      <c r="E1" s="21"/>
      <c r="F1" s="21"/>
      <c r="G1" s="21"/>
      <c r="H1" s="21"/>
    </row>
    <row r="2" spans="1:11" ht="20.25" x14ac:dyDescent="0.25">
      <c r="A2" s="21" t="s">
        <v>1</v>
      </c>
      <c r="B2" s="21"/>
      <c r="C2" s="21"/>
      <c r="D2" s="21"/>
      <c r="E2" s="21"/>
      <c r="F2" s="21"/>
      <c r="G2" s="21"/>
      <c r="H2" s="21"/>
    </row>
    <row r="3" spans="1:11" ht="20.25" x14ac:dyDescent="0.25">
      <c r="A3" s="21" t="s">
        <v>2</v>
      </c>
      <c r="B3" s="21"/>
      <c r="C3" s="21"/>
      <c r="D3" s="21"/>
      <c r="E3" s="21"/>
      <c r="F3" s="21"/>
      <c r="G3" s="21"/>
      <c r="H3" s="21"/>
    </row>
    <row r="4" spans="1:11" ht="20.25" x14ac:dyDescent="0.25">
      <c r="A4" s="21" t="s">
        <v>24</v>
      </c>
      <c r="B4" s="21"/>
      <c r="C4" s="21"/>
      <c r="D4" s="21"/>
      <c r="E4" s="21"/>
      <c r="F4" s="21"/>
      <c r="G4" s="21"/>
      <c r="H4" s="21"/>
    </row>
    <row r="5" spans="1:11" ht="20.25" x14ac:dyDescent="0.25">
      <c r="A5" s="21" t="s">
        <v>21</v>
      </c>
      <c r="B5" s="21"/>
      <c r="C5" s="21"/>
      <c r="D5" s="21"/>
      <c r="E5" s="21"/>
      <c r="F5" s="21"/>
      <c r="G5" s="21"/>
      <c r="H5" s="21"/>
    </row>
    <row r="6" spans="1:11" ht="20.25" x14ac:dyDescent="0.25">
      <c r="A6" s="17"/>
    </row>
    <row r="7" spans="1:11" ht="20.25" x14ac:dyDescent="0.25">
      <c r="A7" s="2" t="s">
        <v>15</v>
      </c>
    </row>
    <row r="8" spans="1:11" ht="20.25" x14ac:dyDescent="0.25">
      <c r="A8" s="2"/>
      <c r="B8" s="5">
        <v>807335.98</v>
      </c>
      <c r="C8" s="2" t="s">
        <v>6</v>
      </c>
      <c r="D8" s="5">
        <v>889.9</v>
      </c>
      <c r="E8" s="2" t="s">
        <v>7</v>
      </c>
      <c r="F8" s="5">
        <f>K8</f>
        <v>59.1</v>
      </c>
      <c r="G8" s="2" t="s">
        <v>8</v>
      </c>
      <c r="H8" s="5">
        <f>B8/D8*F8</f>
        <v>53616.761903584673</v>
      </c>
      <c r="K8">
        <v>59.1</v>
      </c>
    </row>
    <row r="9" spans="1:11" ht="20.25" customHeight="1" x14ac:dyDescent="0.25">
      <c r="A9" s="2" t="s">
        <v>5</v>
      </c>
    </row>
    <row r="10" spans="1:11" ht="20.25" customHeight="1" x14ac:dyDescent="0.25">
      <c r="A10" s="2"/>
      <c r="B10" s="5">
        <v>142903.18</v>
      </c>
      <c r="C10" s="5" t="s">
        <v>6</v>
      </c>
      <c r="D10" s="5">
        <f>D8</f>
        <v>889.9</v>
      </c>
      <c r="E10" s="5" t="s">
        <v>7</v>
      </c>
      <c r="F10" s="5">
        <f>F8</f>
        <v>59.1</v>
      </c>
      <c r="G10" s="5" t="s">
        <v>8</v>
      </c>
      <c r="H10" s="5">
        <f>B10/D10*F10</f>
        <v>9490.4797595235432</v>
      </c>
    </row>
    <row r="11" spans="1:11" ht="20.25" x14ac:dyDescent="0.25">
      <c r="A11" s="2" t="s">
        <v>3</v>
      </c>
    </row>
    <row r="12" spans="1:11" ht="20.25" x14ac:dyDescent="0.25">
      <c r="A12" s="2"/>
      <c r="B12" s="5">
        <v>1134228.1299999999</v>
      </c>
      <c r="C12" s="5" t="s">
        <v>6</v>
      </c>
      <c r="D12" s="5">
        <f>D8</f>
        <v>889.9</v>
      </c>
      <c r="E12" s="5" t="s">
        <v>7</v>
      </c>
      <c r="F12" s="5">
        <f>F10</f>
        <v>59.1</v>
      </c>
      <c r="G12" s="5" t="s">
        <v>8</v>
      </c>
      <c r="H12" s="5">
        <f>B12/D12*F12</f>
        <v>75326.309116754695</v>
      </c>
    </row>
    <row r="13" spans="1:11" ht="20.25" x14ac:dyDescent="0.25">
      <c r="A13" s="2" t="s">
        <v>16</v>
      </c>
    </row>
    <row r="14" spans="1:11" ht="20.25" x14ac:dyDescent="0.25">
      <c r="A14" s="2"/>
      <c r="B14" s="5">
        <v>583839.54</v>
      </c>
      <c r="C14" s="5" t="s">
        <v>6</v>
      </c>
      <c r="D14" s="5">
        <f>D8</f>
        <v>889.9</v>
      </c>
      <c r="E14" s="5" t="s">
        <v>7</v>
      </c>
      <c r="F14" s="5">
        <f>F12</f>
        <v>59.1</v>
      </c>
      <c r="G14" s="5" t="s">
        <v>8</v>
      </c>
      <c r="H14" s="5">
        <f>B14/D14*F14</f>
        <v>38773.926074839874</v>
      </c>
      <c r="I14" s="5"/>
    </row>
    <row r="15" spans="1:11" ht="20.25" x14ac:dyDescent="0.25">
      <c r="A15" s="2" t="s">
        <v>17</v>
      </c>
      <c r="I15" s="5"/>
    </row>
    <row r="16" spans="1:11" ht="20.25" x14ac:dyDescent="0.25">
      <c r="A16" s="2"/>
      <c r="B16" s="5">
        <v>21816.04</v>
      </c>
      <c r="C16" s="5" t="s">
        <v>6</v>
      </c>
      <c r="D16" s="5">
        <f>D8</f>
        <v>889.9</v>
      </c>
      <c r="E16" s="5" t="s">
        <v>7</v>
      </c>
      <c r="F16" s="5">
        <f>F14</f>
        <v>59.1</v>
      </c>
      <c r="G16" s="5" t="s">
        <v>8</v>
      </c>
      <c r="H16" s="5">
        <f>B16/D16*F16</f>
        <v>1448.8458972918309</v>
      </c>
      <c r="I16" s="5"/>
    </row>
    <row r="17" spans="1:13" ht="20.25" x14ac:dyDescent="0.25">
      <c r="A17" s="2" t="s">
        <v>18</v>
      </c>
      <c r="H17" s="5">
        <v>2196.2800000000002</v>
      </c>
    </row>
    <row r="18" spans="1:13" ht="10.5" customHeight="1" x14ac:dyDescent="0.25">
      <c r="A18" s="2"/>
      <c r="H18" s="9"/>
    </row>
    <row r="19" spans="1:13" ht="20.25" x14ac:dyDescent="0.25">
      <c r="A19" s="2" t="s">
        <v>9</v>
      </c>
      <c r="H19" s="5">
        <f>SUM(H8:H17)</f>
        <v>180852.60275199462</v>
      </c>
    </row>
    <row r="20" spans="1:13" ht="20.25" x14ac:dyDescent="0.25">
      <c r="A20" s="2" t="s">
        <v>10</v>
      </c>
      <c r="H20" s="5">
        <f>H19*15%</f>
        <v>27127.890412799192</v>
      </c>
    </row>
    <row r="21" spans="1:13" ht="20.25" x14ac:dyDescent="0.25">
      <c r="A21" s="2" t="s">
        <v>14</v>
      </c>
      <c r="H21" s="5">
        <f>H19+H20</f>
        <v>207980.49316479382</v>
      </c>
      <c r="M21" s="4"/>
    </row>
    <row r="22" spans="1:13" ht="20.25" x14ac:dyDescent="0.25">
      <c r="A22" s="8" t="s">
        <v>4</v>
      </c>
    </row>
    <row r="23" spans="1:13" ht="20.25" x14ac:dyDescent="0.25">
      <c r="A23" s="2" t="s">
        <v>27</v>
      </c>
    </row>
    <row r="24" spans="1:13" ht="20.25" x14ac:dyDescent="0.25">
      <c r="A24" s="20" t="s">
        <v>28</v>
      </c>
      <c r="B24" s="20"/>
      <c r="C24" s="20"/>
      <c r="D24" s="20"/>
      <c r="E24" s="20"/>
      <c r="F24" s="20"/>
      <c r="G24" s="10" t="s">
        <v>8</v>
      </c>
      <c r="H24" s="11">
        <f>H21/366/0.439</f>
        <v>1294.425315637837</v>
      </c>
    </row>
    <row r="25" spans="1:13" ht="20.25" x14ac:dyDescent="0.25">
      <c r="A25" s="12"/>
      <c r="B25" s="13"/>
      <c r="C25" s="14"/>
      <c r="D25" s="14"/>
      <c r="E25" s="14"/>
      <c r="F25" s="16" t="s">
        <v>20</v>
      </c>
      <c r="G25" s="14"/>
      <c r="H25" s="11">
        <f>H24*7%</f>
        <v>90.609772094648605</v>
      </c>
    </row>
    <row r="26" spans="1:13" ht="20.25" x14ac:dyDescent="0.25">
      <c r="A26" s="12"/>
      <c r="B26" s="13"/>
      <c r="C26" s="14"/>
      <c r="D26" s="14"/>
      <c r="E26" s="14"/>
      <c r="F26" s="16" t="s">
        <v>11</v>
      </c>
      <c r="G26" s="14"/>
      <c r="H26" s="11">
        <f>H24+H25</f>
        <v>1385.0350877324856</v>
      </c>
      <c r="I26" t="s">
        <v>19</v>
      </c>
    </row>
    <row r="27" spans="1:13" ht="20.25" x14ac:dyDescent="0.25">
      <c r="A27" s="2"/>
      <c r="F27" s="6"/>
      <c r="H27" s="7"/>
    </row>
    <row r="28" spans="1:13" ht="20.25" x14ac:dyDescent="0.25">
      <c r="A28" s="2"/>
    </row>
    <row r="29" spans="1:13" ht="20.25" x14ac:dyDescent="0.25">
      <c r="A29" s="2" t="s">
        <v>12</v>
      </c>
      <c r="H29" s="6" t="s">
        <v>22</v>
      </c>
    </row>
    <row r="30" spans="1:13" ht="20.25" x14ac:dyDescent="0.25">
      <c r="A30" s="2"/>
      <c r="H30" s="6"/>
    </row>
    <row r="31" spans="1:13" ht="20.25" x14ac:dyDescent="0.25">
      <c r="A31" s="2" t="s">
        <v>13</v>
      </c>
      <c r="H31" s="6" t="s">
        <v>29</v>
      </c>
    </row>
    <row r="32" spans="1:13" ht="15.75" x14ac:dyDescent="0.25">
      <c r="A32" s="3"/>
    </row>
  </sheetData>
  <mergeCells count="6">
    <mergeCell ref="A24:F24"/>
    <mergeCell ref="A1:H1"/>
    <mergeCell ref="A2:H2"/>
    <mergeCell ref="A3:H3"/>
    <mergeCell ref="A4:H4"/>
    <mergeCell ref="A5:H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tabSelected="1" workbookViewId="0">
      <selection activeCell="H33" sqref="A1:H33"/>
    </sheetView>
  </sheetViews>
  <sheetFormatPr defaultRowHeight="15" x14ac:dyDescent="0.25"/>
  <cols>
    <col min="1" max="1" width="22" customWidth="1"/>
    <col min="2" max="2" width="15.85546875" style="4" customWidth="1"/>
    <col min="3" max="3" width="6" customWidth="1"/>
    <col min="4" max="4" width="11.85546875" customWidth="1"/>
    <col min="5" max="5" width="3.42578125" customWidth="1"/>
    <col min="6" max="6" width="9.85546875" customWidth="1"/>
    <col min="7" max="7" width="3.140625" customWidth="1"/>
    <col min="8" max="8" width="14.85546875" style="4" customWidth="1"/>
    <col min="13" max="13" width="11.5703125" customWidth="1"/>
  </cols>
  <sheetData>
    <row r="1" spans="1:11" ht="20.25" x14ac:dyDescent="0.25">
      <c r="A1" s="21" t="s">
        <v>0</v>
      </c>
      <c r="B1" s="21"/>
      <c r="C1" s="21"/>
      <c r="D1" s="21"/>
      <c r="E1" s="21"/>
      <c r="F1" s="21"/>
      <c r="G1" s="21"/>
      <c r="H1" s="21"/>
    </row>
    <row r="2" spans="1:11" ht="20.25" x14ac:dyDescent="0.25">
      <c r="A2" s="21" t="s">
        <v>1</v>
      </c>
      <c r="B2" s="21"/>
      <c r="C2" s="21"/>
      <c r="D2" s="21"/>
      <c r="E2" s="21"/>
      <c r="F2" s="21"/>
      <c r="G2" s="21"/>
      <c r="H2" s="21"/>
    </row>
    <row r="3" spans="1:11" ht="20.25" x14ac:dyDescent="0.25">
      <c r="A3" s="21" t="s">
        <v>2</v>
      </c>
      <c r="B3" s="21"/>
      <c r="C3" s="21"/>
      <c r="D3" s="21"/>
      <c r="E3" s="21"/>
      <c r="F3" s="21"/>
      <c r="G3" s="21"/>
      <c r="H3" s="21"/>
    </row>
    <row r="4" spans="1:11" ht="20.25" x14ac:dyDescent="0.25">
      <c r="A4" s="21" t="s">
        <v>24</v>
      </c>
      <c r="B4" s="21"/>
      <c r="C4" s="21"/>
      <c r="D4" s="21"/>
      <c r="E4" s="21"/>
      <c r="F4" s="21"/>
      <c r="G4" s="21"/>
      <c r="H4" s="21"/>
    </row>
    <row r="5" spans="1:11" ht="20.25" x14ac:dyDescent="0.25">
      <c r="A5" s="21" t="s">
        <v>21</v>
      </c>
      <c r="B5" s="21"/>
      <c r="C5" s="21"/>
      <c r="D5" s="21"/>
      <c r="E5" s="21"/>
      <c r="F5" s="21"/>
      <c r="G5" s="21"/>
      <c r="H5" s="21"/>
    </row>
    <row r="6" spans="1:11" ht="20.25" x14ac:dyDescent="0.25">
      <c r="A6" s="19"/>
    </row>
    <row r="7" spans="1:11" ht="20.25" x14ac:dyDescent="0.25">
      <c r="A7" s="2" t="s">
        <v>15</v>
      </c>
    </row>
    <row r="8" spans="1:11" ht="20.25" x14ac:dyDescent="0.25">
      <c r="A8" s="2"/>
      <c r="B8" s="5">
        <v>837551.37</v>
      </c>
      <c r="C8" s="2" t="s">
        <v>6</v>
      </c>
      <c r="D8" s="5">
        <v>889.9</v>
      </c>
      <c r="E8" s="2" t="s">
        <v>7</v>
      </c>
      <c r="F8" s="5">
        <f>K8</f>
        <v>59.1</v>
      </c>
      <c r="G8" s="2" t="s">
        <v>8</v>
      </c>
      <c r="H8" s="5">
        <f>B8/D8*F8</f>
        <v>55623.425066861448</v>
      </c>
      <c r="K8">
        <v>59.1</v>
      </c>
    </row>
    <row r="9" spans="1:11" ht="20.25" customHeight="1" x14ac:dyDescent="0.25">
      <c r="A9" s="2" t="s">
        <v>5</v>
      </c>
    </row>
    <row r="10" spans="1:11" ht="20.25" customHeight="1" x14ac:dyDescent="0.25">
      <c r="A10" s="2"/>
      <c r="B10" s="5">
        <v>142903.18</v>
      </c>
      <c r="C10" s="5" t="s">
        <v>6</v>
      </c>
      <c r="D10" s="5">
        <f>D8</f>
        <v>889.9</v>
      </c>
      <c r="E10" s="5" t="s">
        <v>7</v>
      </c>
      <c r="F10" s="5">
        <f>F8</f>
        <v>59.1</v>
      </c>
      <c r="G10" s="5" t="s">
        <v>8</v>
      </c>
      <c r="H10" s="5">
        <f>B10/D10*F10</f>
        <v>9490.4797595235432</v>
      </c>
    </row>
    <row r="11" spans="1:11" ht="20.25" x14ac:dyDescent="0.25">
      <c r="A11" s="2" t="s">
        <v>3</v>
      </c>
    </row>
    <row r="12" spans="1:11" ht="20.25" x14ac:dyDescent="0.25">
      <c r="A12" s="2"/>
      <c r="B12" s="5">
        <v>1134228.1299999999</v>
      </c>
      <c r="C12" s="5" t="s">
        <v>6</v>
      </c>
      <c r="D12" s="5">
        <f>D8</f>
        <v>889.9</v>
      </c>
      <c r="E12" s="5" t="s">
        <v>7</v>
      </c>
      <c r="F12" s="5">
        <f>F10</f>
        <v>59.1</v>
      </c>
      <c r="G12" s="5" t="s">
        <v>8</v>
      </c>
      <c r="H12" s="5">
        <f>B12/D12*F12</f>
        <v>75326.309116754695</v>
      </c>
    </row>
    <row r="13" spans="1:11" ht="20.25" x14ac:dyDescent="0.25">
      <c r="A13" s="2" t="s">
        <v>16</v>
      </c>
    </row>
    <row r="14" spans="1:11" ht="20.25" x14ac:dyDescent="0.25">
      <c r="A14" s="2"/>
      <c r="B14" s="5">
        <v>583839.54</v>
      </c>
      <c r="C14" s="5" t="s">
        <v>6</v>
      </c>
      <c r="D14" s="5">
        <f>D8</f>
        <v>889.9</v>
      </c>
      <c r="E14" s="5" t="s">
        <v>7</v>
      </c>
      <c r="F14" s="5">
        <f>F12</f>
        <v>59.1</v>
      </c>
      <c r="G14" s="5" t="s">
        <v>8</v>
      </c>
      <c r="H14" s="5">
        <f>B14/D14*F14</f>
        <v>38773.926074839874</v>
      </c>
      <c r="I14" s="5"/>
    </row>
    <row r="15" spans="1:11" ht="20.25" x14ac:dyDescent="0.25">
      <c r="A15" s="2" t="s">
        <v>17</v>
      </c>
      <c r="I15" s="5"/>
    </row>
    <row r="16" spans="1:11" ht="20.25" x14ac:dyDescent="0.25">
      <c r="A16" s="2"/>
      <c r="B16" s="5">
        <v>21816.04</v>
      </c>
      <c r="C16" s="5" t="s">
        <v>6</v>
      </c>
      <c r="D16" s="5">
        <f>D8</f>
        <v>889.9</v>
      </c>
      <c r="E16" s="5" t="s">
        <v>7</v>
      </c>
      <c r="F16" s="5">
        <f>F14</f>
        <v>59.1</v>
      </c>
      <c r="G16" s="5" t="s">
        <v>8</v>
      </c>
      <c r="H16" s="5">
        <f>B16/D16*F16</f>
        <v>1448.8458972918309</v>
      </c>
      <c r="I16" s="5"/>
    </row>
    <row r="17" spans="1:13" ht="20.25" x14ac:dyDescent="0.25">
      <c r="A17" s="2" t="s">
        <v>18</v>
      </c>
      <c r="H17" s="5">
        <v>2196.2800000000002</v>
      </c>
    </row>
    <row r="18" spans="1:13" ht="10.5" customHeight="1" x14ac:dyDescent="0.25">
      <c r="A18" s="2"/>
      <c r="H18" s="9"/>
    </row>
    <row r="19" spans="1:13" ht="20.25" x14ac:dyDescent="0.25">
      <c r="A19" s="2" t="s">
        <v>9</v>
      </c>
      <c r="H19" s="5">
        <f>SUM(H8:H17)</f>
        <v>182859.26591527139</v>
      </c>
    </row>
    <row r="20" spans="1:13" ht="20.25" x14ac:dyDescent="0.25">
      <c r="A20" s="2" t="s">
        <v>10</v>
      </c>
      <c r="H20" s="5">
        <f>H19*15%</f>
        <v>27428.889887290708</v>
      </c>
    </row>
    <row r="21" spans="1:13" ht="20.25" x14ac:dyDescent="0.25">
      <c r="A21" s="2" t="s">
        <v>14</v>
      </c>
      <c r="H21" s="5">
        <f>H19+H20</f>
        <v>210288.15580256211</v>
      </c>
      <c r="M21" s="4"/>
    </row>
    <row r="22" spans="1:13" ht="20.25" x14ac:dyDescent="0.25">
      <c r="A22" s="8" t="s">
        <v>4</v>
      </c>
    </row>
    <row r="23" spans="1:13" ht="20.25" x14ac:dyDescent="0.25">
      <c r="A23" s="2" t="s">
        <v>27</v>
      </c>
    </row>
    <row r="24" spans="1:13" ht="20.25" x14ac:dyDescent="0.25">
      <c r="A24" s="20" t="s">
        <v>30</v>
      </c>
      <c r="B24" s="20"/>
      <c r="C24" s="20"/>
      <c r="D24" s="20"/>
      <c r="E24" s="20"/>
      <c r="F24" s="20"/>
      <c r="G24" s="10" t="s">
        <v>8</v>
      </c>
      <c r="H24" s="11">
        <f>H21/366/0.439</f>
        <v>1308.787705556357</v>
      </c>
    </row>
    <row r="25" spans="1:13" ht="20.25" x14ac:dyDescent="0.25">
      <c r="A25" s="12"/>
      <c r="B25" s="13"/>
      <c r="C25" s="14"/>
      <c r="D25" s="14"/>
      <c r="E25" s="14"/>
      <c r="F25" s="18" t="s">
        <v>20</v>
      </c>
      <c r="G25" s="14"/>
      <c r="H25" s="11">
        <f>H24*7%</f>
        <v>91.615139388944996</v>
      </c>
    </row>
    <row r="26" spans="1:13" ht="20.25" x14ac:dyDescent="0.25">
      <c r="A26" s="12"/>
      <c r="B26" s="13"/>
      <c r="C26" s="14"/>
      <c r="D26" s="14"/>
      <c r="E26" s="14"/>
      <c r="F26" s="18" t="s">
        <v>11</v>
      </c>
      <c r="G26" s="14"/>
      <c r="H26" s="11">
        <f>H24+H25</f>
        <v>1400.4028449453019</v>
      </c>
      <c r="I26" t="s">
        <v>19</v>
      </c>
    </row>
    <row r="27" spans="1:13" ht="20.25" x14ac:dyDescent="0.25">
      <c r="A27" s="2"/>
      <c r="F27" s="6"/>
      <c r="H27" s="7"/>
    </row>
    <row r="28" spans="1:13" ht="20.25" x14ac:dyDescent="0.25">
      <c r="A28" s="2"/>
    </row>
    <row r="29" spans="1:13" ht="20.25" x14ac:dyDescent="0.25">
      <c r="A29" s="2" t="s">
        <v>12</v>
      </c>
      <c r="H29" s="6" t="s">
        <v>22</v>
      </c>
    </row>
    <row r="30" spans="1:13" ht="20.25" x14ac:dyDescent="0.25">
      <c r="A30" s="2"/>
      <c r="H30" s="6"/>
    </row>
    <row r="31" spans="1:13" ht="20.25" x14ac:dyDescent="0.25">
      <c r="A31" s="2" t="s">
        <v>13</v>
      </c>
      <c r="H31" s="6" t="s">
        <v>29</v>
      </c>
    </row>
    <row r="32" spans="1:13" ht="15.75" x14ac:dyDescent="0.25">
      <c r="A32" s="3"/>
    </row>
  </sheetData>
  <mergeCells count="6">
    <mergeCell ref="A24:F24"/>
    <mergeCell ref="A1:H1"/>
    <mergeCell ref="A2:H2"/>
    <mergeCell ref="A3:H3"/>
    <mergeCell ref="A4:H4"/>
    <mergeCell ref="A5:H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Лист1 (2024 серпень)</vt:lpstr>
      <vt:lpstr>Лист1 (2024 серпень) (2)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user-tmr</cp:lastModifiedBy>
  <cp:lastPrinted>2024-08-20T12:28:35Z</cp:lastPrinted>
  <dcterms:created xsi:type="dcterms:W3CDTF">2019-08-21T06:04:33Z</dcterms:created>
  <dcterms:modified xsi:type="dcterms:W3CDTF">2024-08-20T12:28:36Z</dcterms:modified>
</cp:coreProperties>
</file>