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ДП ЕЛЕГІЯ  ВСЕ ДОКУМЕНТІ СО СТАРОГО КОМПА\6  2024 ДП Елегія\калькуляція\тариф 2024 Елегія\калькуляція 2024\номера\ІІ поверх\"/>
    </mc:Choice>
  </mc:AlternateContent>
  <xr:revisionPtr revIDLastSave="0" documentId="13_ncr:1_{DDD07223-A744-4ED7-862B-0C1A7F702E7B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Лист1" sheetId="1" r:id="rId1"/>
    <sheet name="Лист1 (2024)" sheetId="2" r:id="rId2"/>
    <sheet name="Лист1 (зміна витрат)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7" i="3" l="1"/>
  <c r="J17" i="3"/>
  <c r="J16" i="3"/>
  <c r="J18" i="3" s="1"/>
  <c r="J22" i="3" s="1"/>
  <c r="H16" i="3"/>
  <c r="H18" i="3" l="1"/>
  <c r="H22" i="3" s="1"/>
  <c r="H23" i="3" s="1"/>
  <c r="H24" i="3" s="1"/>
  <c r="J23" i="3"/>
  <c r="J24" i="3" s="1"/>
  <c r="J17" i="2"/>
  <c r="J16" i="2"/>
  <c r="J18" i="2" s="1"/>
  <c r="J22" i="2" s="1"/>
  <c r="H16" i="2"/>
  <c r="H17" i="2" s="1"/>
  <c r="J23" i="2" l="1"/>
  <c r="J24" i="2" s="1"/>
  <c r="H18" i="2"/>
  <c r="H22" i="2" s="1"/>
  <c r="H22" i="1"/>
  <c r="H18" i="1"/>
  <c r="H17" i="1"/>
  <c r="H16" i="1"/>
  <c r="H23" i="2" l="1"/>
  <c r="H24" i="2" s="1"/>
  <c r="J16" i="1"/>
  <c r="J17" i="1" l="1"/>
  <c r="J18" i="1" s="1"/>
  <c r="J22" i="1" s="1"/>
  <c r="J23" i="1" l="1"/>
  <c r="J24" i="1"/>
  <c r="H23" i="1"/>
  <c r="H24" i="1" s="1"/>
</calcChain>
</file>

<file path=xl/sharedStrings.xml><?xml version="1.0" encoding="utf-8"?>
<sst xmlns="http://schemas.openxmlformats.org/spreadsheetml/2006/main" count="66" uniqueCount="26">
  <si>
    <t>Калькуляція</t>
  </si>
  <si>
    <t>за адресою м. Тростянець, вул. Заводська,1</t>
  </si>
  <si>
    <t xml:space="preserve">2.Загальновиробничі витрати .  Додаток №2 </t>
  </si>
  <si>
    <t xml:space="preserve">                                            Всього:                               </t>
  </si>
  <si>
    <t>ПДВ 20%</t>
  </si>
  <si>
    <t>Разом</t>
  </si>
  <si>
    <t xml:space="preserve">Директор ДП «Елегія»                                               </t>
  </si>
  <si>
    <t xml:space="preserve">Гол. бухгалтер                                                         </t>
  </si>
  <si>
    <t xml:space="preserve">                                            Всього:                                </t>
  </si>
  <si>
    <t>1.Загальновиробничі витрати. Додаток №1</t>
  </si>
  <si>
    <t xml:space="preserve"> </t>
  </si>
  <si>
    <t>на проживання в кімнатах по договору найму</t>
  </si>
  <si>
    <t>житлова площа -247,2 кв.м</t>
  </si>
  <si>
    <t>Вартість 1 кв.м загальної площі 2-го поверху</t>
  </si>
  <si>
    <t>4. Адміністративні витрати. Додаток №4</t>
  </si>
  <si>
    <t>3. Адміністративня витрати. Додаток № 1</t>
  </si>
  <si>
    <r>
      <t xml:space="preserve">                              Рентабельність 5 %                                                    </t>
    </r>
    <r>
      <rPr>
        <u/>
        <sz val="16"/>
        <color theme="1"/>
        <rFont val="Times New Roman"/>
        <family val="1"/>
        <charset val="204"/>
      </rPr>
      <t xml:space="preserve">  3563,52</t>
    </r>
  </si>
  <si>
    <t xml:space="preserve">                                         191719,77 : 413,6 кв.м  : 12 =</t>
  </si>
  <si>
    <t>16 кімнат - заг. площа 413,6 кв.м</t>
  </si>
  <si>
    <t>площа коридорів, вбиралень та душових кімнат - 166,4 кв.м</t>
  </si>
  <si>
    <t>Огризко Н.В.</t>
  </si>
  <si>
    <t>Мозуль Т.Г.</t>
  </si>
  <si>
    <t>Яковлєва І.О.</t>
  </si>
  <si>
    <t xml:space="preserve">                                        209042,67 : 413,6 кв.м  : 12 =</t>
  </si>
  <si>
    <r>
      <t xml:space="preserve">                              Рентабельність 3 %                                                    </t>
    </r>
    <r>
      <rPr>
        <u/>
        <sz val="16"/>
        <color theme="1"/>
        <rFont val="Times New Roman"/>
        <family val="1"/>
        <charset val="204"/>
      </rPr>
      <t xml:space="preserve">  3563,52</t>
    </r>
  </si>
  <si>
    <t xml:space="preserve">                                        173939,03 : 413,6 кв.м  : 12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</si>
</sst>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0" fillId="0" borderId="0" xfId="0" applyNumberFormat="1"/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0" fillId="0" borderId="1" xfId="0" applyNumberForma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topLeftCell="A16" workbookViewId="0">
      <selection activeCell="H24" sqref="H24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0" max="10" width="9.140625" style="4"/>
    <col min="13" max="13" width="11.5703125" customWidth="1"/>
  </cols>
  <sheetData>
    <row r="1" spans="1:10" ht="20.25" x14ac:dyDescent="0.25">
      <c r="A1" s="12" t="s">
        <v>0</v>
      </c>
      <c r="B1" s="12"/>
      <c r="C1" s="12"/>
      <c r="D1" s="12"/>
      <c r="E1" s="12"/>
      <c r="F1" s="12"/>
      <c r="G1" s="12"/>
      <c r="H1" s="12"/>
    </row>
    <row r="2" spans="1:10" ht="20.25" x14ac:dyDescent="0.25">
      <c r="A2" s="12" t="s">
        <v>11</v>
      </c>
      <c r="B2" s="12"/>
      <c r="C2" s="12"/>
      <c r="D2" s="12"/>
      <c r="E2" s="12"/>
      <c r="F2" s="12"/>
      <c r="G2" s="12"/>
      <c r="H2" s="12"/>
    </row>
    <row r="3" spans="1:10" ht="20.25" x14ac:dyDescent="0.25">
      <c r="A3" s="12" t="s">
        <v>1</v>
      </c>
      <c r="B3" s="12"/>
      <c r="C3" s="12"/>
      <c r="D3" s="12"/>
      <c r="E3" s="12"/>
      <c r="F3" s="12"/>
      <c r="G3" s="12"/>
      <c r="H3" s="12"/>
    </row>
    <row r="4" spans="1:10" ht="20.25" x14ac:dyDescent="0.25">
      <c r="A4" s="12" t="s">
        <v>18</v>
      </c>
      <c r="B4" s="12"/>
      <c r="C4" s="12"/>
      <c r="D4" s="12"/>
      <c r="E4" s="12"/>
      <c r="F4" s="12"/>
      <c r="G4" s="12"/>
      <c r="H4" s="12"/>
    </row>
    <row r="5" spans="1:10" ht="20.25" x14ac:dyDescent="0.25">
      <c r="A5" s="12" t="s">
        <v>12</v>
      </c>
      <c r="B5" s="12"/>
      <c r="C5" s="12"/>
      <c r="D5" s="12"/>
      <c r="E5" s="12"/>
      <c r="F5" s="12"/>
      <c r="G5" s="12"/>
      <c r="H5" s="12"/>
    </row>
    <row r="6" spans="1:10" ht="20.25" x14ac:dyDescent="0.25">
      <c r="A6" s="12" t="s">
        <v>19</v>
      </c>
      <c r="B6" s="12"/>
      <c r="C6" s="12"/>
      <c r="D6" s="12"/>
      <c r="E6" s="12"/>
      <c r="F6" s="12"/>
      <c r="G6" s="12"/>
      <c r="H6" s="12"/>
    </row>
    <row r="7" spans="1:10" ht="20.25" x14ac:dyDescent="0.25">
      <c r="A7" s="1"/>
    </row>
    <row r="8" spans="1:10" ht="20.25" x14ac:dyDescent="0.25">
      <c r="A8" s="2" t="s">
        <v>9</v>
      </c>
      <c r="H8" s="5">
        <v>107111.02</v>
      </c>
      <c r="J8" s="4">
        <v>32851.110800000002</v>
      </c>
    </row>
    <row r="9" spans="1:10" ht="20.25" x14ac:dyDescent="0.25">
      <c r="A9" s="2"/>
      <c r="B9" s="5"/>
      <c r="C9" s="2"/>
      <c r="D9" s="5"/>
      <c r="E9" s="2"/>
      <c r="F9" s="5"/>
      <c r="G9" s="2"/>
      <c r="H9" s="5"/>
    </row>
    <row r="10" spans="1:10" ht="20.25" customHeight="1" x14ac:dyDescent="0.25">
      <c r="A10" s="2" t="s">
        <v>2</v>
      </c>
      <c r="H10" s="5">
        <v>14762.67</v>
      </c>
      <c r="J10" s="4">
        <v>10663.92</v>
      </c>
    </row>
    <row r="11" spans="1:10" ht="20.25" customHeight="1" x14ac:dyDescent="0.25">
      <c r="A11" s="2"/>
      <c r="B11" s="5"/>
      <c r="C11" s="5"/>
      <c r="D11" s="5"/>
      <c r="E11" s="5"/>
      <c r="F11" s="5"/>
      <c r="G11" s="5"/>
      <c r="H11" s="5"/>
    </row>
    <row r="12" spans="1:10" ht="20.25" customHeight="1" x14ac:dyDescent="0.25">
      <c r="A12" s="2" t="s">
        <v>15</v>
      </c>
      <c r="B12" s="5"/>
      <c r="C12" s="5"/>
      <c r="D12" s="5"/>
      <c r="E12" s="5"/>
      <c r="F12" s="5"/>
      <c r="G12" s="5"/>
      <c r="H12" s="5">
        <v>55309.919999999998</v>
      </c>
      <c r="J12" s="4">
        <v>42016.800000000003</v>
      </c>
    </row>
    <row r="13" spans="1:10" ht="20.25" customHeight="1" x14ac:dyDescent="0.25">
      <c r="A13" s="2"/>
      <c r="B13" s="5"/>
      <c r="C13" s="5"/>
      <c r="D13" s="5"/>
      <c r="E13" s="5"/>
      <c r="F13" s="5"/>
      <c r="G13" s="5"/>
      <c r="H13" s="5"/>
    </row>
    <row r="14" spans="1:10" ht="20.25" x14ac:dyDescent="0.25">
      <c r="A14" s="2" t="s">
        <v>14</v>
      </c>
      <c r="H14" s="5">
        <v>5406.65</v>
      </c>
      <c r="J14" s="4">
        <v>2414</v>
      </c>
    </row>
    <row r="15" spans="1:10" ht="10.5" customHeight="1" x14ac:dyDescent="0.25">
      <c r="A15" s="2"/>
      <c r="H15" s="9"/>
    </row>
    <row r="16" spans="1:10" ht="20.25" x14ac:dyDescent="0.25">
      <c r="A16" s="2" t="s">
        <v>3</v>
      </c>
      <c r="H16" s="5">
        <f>SUM(H8:H15)</f>
        <v>182590.25999999998</v>
      </c>
      <c r="J16" s="4">
        <f>SUM(J8:J14)</f>
        <v>87945.830799999996</v>
      </c>
    </row>
    <row r="17" spans="1:13" ht="20.25" x14ac:dyDescent="0.25">
      <c r="A17" s="2" t="s">
        <v>16</v>
      </c>
      <c r="H17" s="5">
        <f>H16*5%</f>
        <v>9129.512999999999</v>
      </c>
      <c r="J17" s="4">
        <f>J16*5%</f>
        <v>4397.2915400000002</v>
      </c>
    </row>
    <row r="18" spans="1:13" ht="20.25" x14ac:dyDescent="0.25">
      <c r="A18" s="2" t="s">
        <v>8</v>
      </c>
      <c r="H18" s="5">
        <f>SUM(H16:H17)</f>
        <v>191719.77299999999</v>
      </c>
      <c r="J18" s="4">
        <f>J16+J17</f>
        <v>92343.122340000002</v>
      </c>
      <c r="K18">
        <v>391.9</v>
      </c>
      <c r="L18">
        <v>12</v>
      </c>
      <c r="M18" s="4"/>
    </row>
    <row r="19" spans="1:13" ht="20.25" x14ac:dyDescent="0.25">
      <c r="A19" s="2"/>
      <c r="H19" s="5"/>
      <c r="M19" s="4"/>
    </row>
    <row r="20" spans="1:13" ht="20.25" x14ac:dyDescent="0.25">
      <c r="A20" s="8" t="s">
        <v>13</v>
      </c>
    </row>
    <row r="21" spans="1:13" ht="20.25" x14ac:dyDescent="0.25">
      <c r="A21" s="2"/>
    </row>
    <row r="22" spans="1:13" ht="20.25" x14ac:dyDescent="0.25">
      <c r="A22" s="2" t="s">
        <v>17</v>
      </c>
      <c r="H22" s="7">
        <f>H18/413.6/12</f>
        <v>38.628258583172141</v>
      </c>
      <c r="J22" s="4">
        <f>J18/K18/L18</f>
        <v>19.63577492982904</v>
      </c>
    </row>
    <row r="23" spans="1:13" ht="20.25" x14ac:dyDescent="0.25">
      <c r="A23" s="2"/>
      <c r="F23" s="6" t="s">
        <v>4</v>
      </c>
      <c r="H23" s="7">
        <f>H22*20%</f>
        <v>7.7256517166344283</v>
      </c>
      <c r="I23" t="s">
        <v>10</v>
      </c>
      <c r="J23" s="4">
        <f>J22*20%</f>
        <v>3.9271549859658084</v>
      </c>
    </row>
    <row r="24" spans="1:13" ht="20.25" x14ac:dyDescent="0.25">
      <c r="A24" s="2"/>
      <c r="F24" s="6" t="s">
        <v>5</v>
      </c>
      <c r="H24" s="7">
        <f>SUM(H22:H23)</f>
        <v>46.353910299806572</v>
      </c>
      <c r="J24" s="4">
        <f>J22+J23</f>
        <v>23.562929915794847</v>
      </c>
    </row>
    <row r="25" spans="1:13" ht="20.25" x14ac:dyDescent="0.25">
      <c r="A25" s="2"/>
      <c r="F25" s="6"/>
      <c r="H25" s="7"/>
    </row>
    <row r="26" spans="1:13" ht="20.25" x14ac:dyDescent="0.25">
      <c r="A26" s="2"/>
    </row>
    <row r="27" spans="1:13" ht="20.25" x14ac:dyDescent="0.25">
      <c r="A27" s="2" t="s">
        <v>6</v>
      </c>
      <c r="H27" s="6" t="s">
        <v>20</v>
      </c>
    </row>
    <row r="28" spans="1:13" ht="20.25" x14ac:dyDescent="0.25">
      <c r="A28" s="2"/>
      <c r="H28" s="6"/>
    </row>
    <row r="29" spans="1:13" ht="20.25" x14ac:dyDescent="0.25">
      <c r="A29" s="2" t="s">
        <v>7</v>
      </c>
      <c r="H29" s="6" t="s">
        <v>21</v>
      </c>
    </row>
    <row r="30" spans="1:13" ht="15.75" x14ac:dyDescent="0.25">
      <c r="A30" s="3"/>
    </row>
  </sheetData>
  <mergeCells count="6">
    <mergeCell ref="A1:H1"/>
    <mergeCell ref="A2:H2"/>
    <mergeCell ref="A3:H3"/>
    <mergeCell ref="A4:H4"/>
    <mergeCell ref="A6:H6"/>
    <mergeCell ref="A5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8C1B6-B8D6-470B-803C-38F182AA58EF}">
  <dimension ref="A1:M30"/>
  <sheetViews>
    <sheetView workbookViewId="0">
      <selection activeCell="I31" sqref="A1:I31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0" max="10" width="9.140625" style="4"/>
    <col min="13" max="13" width="11.5703125" customWidth="1"/>
  </cols>
  <sheetData>
    <row r="1" spans="1:10" ht="20.25" x14ac:dyDescent="0.25">
      <c r="A1" s="12" t="s">
        <v>0</v>
      </c>
      <c r="B1" s="12"/>
      <c r="C1" s="12"/>
      <c r="D1" s="12"/>
      <c r="E1" s="12"/>
      <c r="F1" s="12"/>
      <c r="G1" s="12"/>
      <c r="H1" s="12"/>
    </row>
    <row r="2" spans="1:10" ht="20.25" x14ac:dyDescent="0.25">
      <c r="A2" s="12" t="s">
        <v>11</v>
      </c>
      <c r="B2" s="12"/>
      <c r="C2" s="12"/>
      <c r="D2" s="12"/>
      <c r="E2" s="12"/>
      <c r="F2" s="12"/>
      <c r="G2" s="12"/>
      <c r="H2" s="12"/>
    </row>
    <row r="3" spans="1:10" ht="20.25" x14ac:dyDescent="0.25">
      <c r="A3" s="12" t="s">
        <v>1</v>
      </c>
      <c r="B3" s="12"/>
      <c r="C3" s="12"/>
      <c r="D3" s="12"/>
      <c r="E3" s="12"/>
      <c r="F3" s="12"/>
      <c r="G3" s="12"/>
      <c r="H3" s="12"/>
    </row>
    <row r="4" spans="1:10" ht="20.25" x14ac:dyDescent="0.25">
      <c r="A4" s="12" t="s">
        <v>18</v>
      </c>
      <c r="B4" s="12"/>
      <c r="C4" s="12"/>
      <c r="D4" s="12"/>
      <c r="E4" s="12"/>
      <c r="F4" s="12"/>
      <c r="G4" s="12"/>
      <c r="H4" s="12"/>
    </row>
    <row r="5" spans="1:10" ht="20.25" x14ac:dyDescent="0.25">
      <c r="A5" s="12" t="s">
        <v>12</v>
      </c>
      <c r="B5" s="12"/>
      <c r="C5" s="12"/>
      <c r="D5" s="12"/>
      <c r="E5" s="12"/>
      <c r="F5" s="12"/>
      <c r="G5" s="12"/>
      <c r="H5" s="12"/>
    </row>
    <row r="6" spans="1:10" ht="20.25" x14ac:dyDescent="0.25">
      <c r="A6" s="12" t="s">
        <v>19</v>
      </c>
      <c r="B6" s="12"/>
      <c r="C6" s="12"/>
      <c r="D6" s="12"/>
      <c r="E6" s="12"/>
      <c r="F6" s="12"/>
      <c r="G6" s="12"/>
      <c r="H6" s="12"/>
    </row>
    <row r="7" spans="1:10" ht="20.25" x14ac:dyDescent="0.25">
      <c r="A7" s="10"/>
    </row>
    <row r="8" spans="1:10" ht="20.25" x14ac:dyDescent="0.25">
      <c r="A8" s="2" t="s">
        <v>9</v>
      </c>
      <c r="H8" s="5">
        <v>112601.02</v>
      </c>
      <c r="J8" s="4">
        <v>32851.110800000002</v>
      </c>
    </row>
    <row r="9" spans="1:10" ht="20.25" x14ac:dyDescent="0.25">
      <c r="A9" s="2"/>
      <c r="B9" s="5"/>
      <c r="C9" s="2"/>
      <c r="D9" s="5"/>
      <c r="E9" s="2"/>
      <c r="F9" s="5"/>
      <c r="G9" s="2"/>
      <c r="H9" s="5"/>
    </row>
    <row r="10" spans="1:10" ht="20.25" customHeight="1" x14ac:dyDescent="0.25">
      <c r="A10" s="2" t="s">
        <v>2</v>
      </c>
      <c r="H10" s="5">
        <v>15249.7</v>
      </c>
      <c r="J10" s="4">
        <v>10663.92</v>
      </c>
    </row>
    <row r="11" spans="1:10" ht="20.25" customHeight="1" x14ac:dyDescent="0.25">
      <c r="A11" s="2"/>
      <c r="B11" s="5"/>
      <c r="C11" s="5"/>
      <c r="D11" s="5"/>
      <c r="E11" s="5"/>
      <c r="F11" s="5"/>
      <c r="G11" s="5"/>
      <c r="H11" s="5"/>
    </row>
    <row r="12" spans="1:10" ht="20.25" customHeight="1" x14ac:dyDescent="0.25">
      <c r="A12" s="2" t="s">
        <v>15</v>
      </c>
      <c r="B12" s="5"/>
      <c r="C12" s="5"/>
      <c r="D12" s="5"/>
      <c r="E12" s="5"/>
      <c r="F12" s="5"/>
      <c r="G12" s="5"/>
      <c r="H12" s="5">
        <v>66293.58</v>
      </c>
      <c r="J12" s="4">
        <v>42016.800000000003</v>
      </c>
    </row>
    <row r="13" spans="1:10" ht="20.25" customHeight="1" x14ac:dyDescent="0.25">
      <c r="A13" s="2"/>
      <c r="B13" s="5"/>
      <c r="C13" s="5"/>
      <c r="D13" s="5"/>
      <c r="E13" s="5"/>
      <c r="F13" s="5"/>
      <c r="G13" s="5"/>
      <c r="H13" s="5"/>
    </row>
    <row r="14" spans="1:10" ht="20.25" x14ac:dyDescent="0.25">
      <c r="A14" s="2" t="s">
        <v>14</v>
      </c>
      <c r="H14" s="5">
        <v>4943.96</v>
      </c>
      <c r="J14" s="4">
        <v>2414</v>
      </c>
    </row>
    <row r="15" spans="1:10" ht="10.5" customHeight="1" x14ac:dyDescent="0.25">
      <c r="A15" s="2"/>
      <c r="H15" s="9"/>
    </row>
    <row r="16" spans="1:10" ht="20.25" x14ac:dyDescent="0.25">
      <c r="A16" s="2" t="s">
        <v>3</v>
      </c>
      <c r="H16" s="5">
        <f>SUM(H8:H15)</f>
        <v>199088.25999999998</v>
      </c>
      <c r="J16" s="4">
        <f>SUM(J8:J14)</f>
        <v>87945.830799999996</v>
      </c>
    </row>
    <row r="17" spans="1:13" ht="20.25" x14ac:dyDescent="0.25">
      <c r="A17" s="2" t="s">
        <v>16</v>
      </c>
      <c r="H17" s="5">
        <f>H16*5%</f>
        <v>9954.4130000000005</v>
      </c>
      <c r="J17" s="4">
        <f>J16*5%</f>
        <v>4397.2915400000002</v>
      </c>
    </row>
    <row r="18" spans="1:13" ht="20.25" x14ac:dyDescent="0.25">
      <c r="A18" s="2" t="s">
        <v>8</v>
      </c>
      <c r="H18" s="5">
        <f>SUM(H16:H17)</f>
        <v>209042.67299999998</v>
      </c>
      <c r="J18" s="4">
        <f>J16+J17</f>
        <v>92343.122340000002</v>
      </c>
      <c r="K18">
        <v>391.9</v>
      </c>
      <c r="L18">
        <v>12</v>
      </c>
      <c r="M18" s="4"/>
    </row>
    <row r="19" spans="1:13" ht="20.25" x14ac:dyDescent="0.25">
      <c r="A19" s="2"/>
      <c r="H19" s="5"/>
      <c r="M19" s="4"/>
    </row>
    <row r="20" spans="1:13" ht="20.25" x14ac:dyDescent="0.25">
      <c r="A20" s="8" t="s">
        <v>13</v>
      </c>
    </row>
    <row r="21" spans="1:13" ht="20.25" x14ac:dyDescent="0.25">
      <c r="A21" s="2"/>
    </row>
    <row r="22" spans="1:13" ht="20.25" x14ac:dyDescent="0.25">
      <c r="A22" s="2" t="s">
        <v>23</v>
      </c>
      <c r="H22" s="7">
        <f>H18/413.6/12</f>
        <v>42.118526958413916</v>
      </c>
      <c r="J22" s="4">
        <f>J18/K18/L18</f>
        <v>19.63577492982904</v>
      </c>
    </row>
    <row r="23" spans="1:13" ht="20.25" x14ac:dyDescent="0.25">
      <c r="A23" s="2"/>
      <c r="F23" s="6" t="s">
        <v>4</v>
      </c>
      <c r="H23" s="7">
        <f>H22*20%</f>
        <v>8.423705391682784</v>
      </c>
      <c r="I23" t="s">
        <v>10</v>
      </c>
      <c r="J23" s="4">
        <f>J22*20%</f>
        <v>3.9271549859658084</v>
      </c>
    </row>
    <row r="24" spans="1:13" ht="20.25" x14ac:dyDescent="0.25">
      <c r="A24" s="2"/>
      <c r="F24" s="6" t="s">
        <v>5</v>
      </c>
      <c r="H24" s="7">
        <f>SUM(H22:H23)</f>
        <v>50.542232350096697</v>
      </c>
      <c r="J24" s="4">
        <f>J22+J23</f>
        <v>23.562929915794847</v>
      </c>
    </row>
    <row r="25" spans="1:13" ht="20.25" x14ac:dyDescent="0.25">
      <c r="A25" s="2"/>
      <c r="F25" s="6"/>
      <c r="H25" s="7"/>
    </row>
    <row r="26" spans="1:13" ht="20.25" x14ac:dyDescent="0.25">
      <c r="A26" s="2"/>
    </row>
    <row r="27" spans="1:13" ht="20.25" x14ac:dyDescent="0.25">
      <c r="A27" s="2" t="s">
        <v>6</v>
      </c>
      <c r="H27" s="6" t="s">
        <v>20</v>
      </c>
    </row>
    <row r="28" spans="1:13" ht="20.25" x14ac:dyDescent="0.25">
      <c r="A28" s="2"/>
      <c r="H28" s="6"/>
    </row>
    <row r="29" spans="1:13" ht="20.25" x14ac:dyDescent="0.25">
      <c r="A29" s="2" t="s">
        <v>7</v>
      </c>
      <c r="H29" s="6" t="s">
        <v>22</v>
      </c>
    </row>
    <row r="30" spans="1:13" ht="15.75" x14ac:dyDescent="0.25">
      <c r="A30" s="3"/>
    </row>
  </sheetData>
  <mergeCells count="6">
    <mergeCell ref="A6:H6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E76B9-BBC9-4BDE-8A58-9667012C7ADE}">
  <dimension ref="A1:M30"/>
  <sheetViews>
    <sheetView tabSelected="1" workbookViewId="0">
      <selection activeCell="H30" sqref="A1:H30"/>
    </sheetView>
  </sheetViews>
  <sheetFormatPr defaultRowHeight="15" x14ac:dyDescent="0.25"/>
  <cols>
    <col min="1" max="1" width="22" customWidth="1"/>
    <col min="2" max="2" width="15.85546875" style="4" customWidth="1"/>
    <col min="3" max="3" width="6" customWidth="1"/>
    <col min="4" max="4" width="11.85546875" customWidth="1"/>
    <col min="5" max="5" width="3.42578125" customWidth="1"/>
    <col min="6" max="6" width="9.85546875" customWidth="1"/>
    <col min="7" max="7" width="3.140625" customWidth="1"/>
    <col min="8" max="8" width="14.85546875" style="4" customWidth="1"/>
    <col min="10" max="10" width="9.140625" style="4"/>
    <col min="13" max="13" width="11.5703125" customWidth="1"/>
  </cols>
  <sheetData>
    <row r="1" spans="1:10" ht="20.25" x14ac:dyDescent="0.25">
      <c r="A1" s="12" t="s">
        <v>0</v>
      </c>
      <c r="B1" s="12"/>
      <c r="C1" s="12"/>
      <c r="D1" s="12"/>
      <c r="E1" s="12"/>
      <c r="F1" s="12"/>
      <c r="G1" s="12"/>
      <c r="H1" s="12"/>
    </row>
    <row r="2" spans="1:10" ht="20.25" x14ac:dyDescent="0.25">
      <c r="A2" s="12" t="s">
        <v>11</v>
      </c>
      <c r="B2" s="12"/>
      <c r="C2" s="12"/>
      <c r="D2" s="12"/>
      <c r="E2" s="12"/>
      <c r="F2" s="12"/>
      <c r="G2" s="12"/>
      <c r="H2" s="12"/>
    </row>
    <row r="3" spans="1:10" ht="20.25" x14ac:dyDescent="0.25">
      <c r="A3" s="12" t="s">
        <v>1</v>
      </c>
      <c r="B3" s="12"/>
      <c r="C3" s="12"/>
      <c r="D3" s="12"/>
      <c r="E3" s="12"/>
      <c r="F3" s="12"/>
      <c r="G3" s="12"/>
      <c r="H3" s="12"/>
    </row>
    <row r="4" spans="1:10" ht="20.25" x14ac:dyDescent="0.25">
      <c r="A4" s="12" t="s">
        <v>18</v>
      </c>
      <c r="B4" s="12"/>
      <c r="C4" s="12"/>
      <c r="D4" s="12"/>
      <c r="E4" s="12"/>
      <c r="F4" s="12"/>
      <c r="G4" s="12"/>
      <c r="H4" s="12"/>
    </row>
    <row r="5" spans="1:10" ht="20.25" x14ac:dyDescent="0.25">
      <c r="A5" s="12" t="s">
        <v>12</v>
      </c>
      <c r="B5" s="12"/>
      <c r="C5" s="12"/>
      <c r="D5" s="12"/>
      <c r="E5" s="12"/>
      <c r="F5" s="12"/>
      <c r="G5" s="12"/>
      <c r="H5" s="12"/>
    </row>
    <row r="6" spans="1:10" ht="20.25" x14ac:dyDescent="0.25">
      <c r="A6" s="12" t="s">
        <v>19</v>
      </c>
      <c r="B6" s="12"/>
      <c r="C6" s="12"/>
      <c r="D6" s="12"/>
      <c r="E6" s="12"/>
      <c r="F6" s="12"/>
      <c r="G6" s="12"/>
      <c r="H6" s="12"/>
    </row>
    <row r="7" spans="1:10" ht="20.25" x14ac:dyDescent="0.25">
      <c r="A7" s="11"/>
    </row>
    <row r="8" spans="1:10" ht="20.25" x14ac:dyDescent="0.25">
      <c r="A8" s="2" t="s">
        <v>9</v>
      </c>
      <c r="H8" s="5">
        <v>82385.62</v>
      </c>
      <c r="J8" s="4">
        <v>32851.110800000002</v>
      </c>
    </row>
    <row r="9" spans="1:10" ht="20.25" x14ac:dyDescent="0.25">
      <c r="A9" s="2"/>
      <c r="B9" s="5"/>
      <c r="C9" s="2"/>
      <c r="D9" s="5"/>
      <c r="E9" s="2"/>
      <c r="F9" s="5"/>
      <c r="G9" s="2"/>
      <c r="H9" s="5"/>
    </row>
    <row r="10" spans="1:10" ht="20.25" customHeight="1" x14ac:dyDescent="0.25">
      <c r="A10" s="2" t="s">
        <v>2</v>
      </c>
      <c r="H10" s="5">
        <v>15249.7</v>
      </c>
      <c r="J10" s="4">
        <v>10663.92</v>
      </c>
    </row>
    <row r="11" spans="1:10" ht="20.25" customHeight="1" x14ac:dyDescent="0.25">
      <c r="A11" s="2"/>
      <c r="B11" s="5"/>
      <c r="C11" s="5"/>
      <c r="D11" s="5"/>
      <c r="E11" s="5"/>
      <c r="F11" s="5"/>
      <c r="G11" s="5"/>
      <c r="H11" s="5"/>
    </row>
    <row r="12" spans="1:10" ht="20.25" customHeight="1" x14ac:dyDescent="0.25">
      <c r="A12" s="2" t="s">
        <v>15</v>
      </c>
      <c r="B12" s="5"/>
      <c r="C12" s="5"/>
      <c r="D12" s="5"/>
      <c r="E12" s="5"/>
      <c r="F12" s="5"/>
      <c r="G12" s="5"/>
      <c r="H12" s="5">
        <v>66293.58</v>
      </c>
      <c r="J12" s="4">
        <v>42016.800000000003</v>
      </c>
    </row>
    <row r="13" spans="1:10" ht="20.25" customHeight="1" x14ac:dyDescent="0.25">
      <c r="A13" s="2"/>
      <c r="B13" s="5"/>
      <c r="C13" s="5"/>
      <c r="D13" s="5"/>
      <c r="E13" s="5"/>
      <c r="F13" s="5"/>
      <c r="G13" s="5"/>
      <c r="H13" s="5"/>
    </row>
    <row r="14" spans="1:10" ht="20.25" x14ac:dyDescent="0.25">
      <c r="A14" s="2" t="s">
        <v>14</v>
      </c>
      <c r="H14" s="5">
        <v>4943.96</v>
      </c>
      <c r="J14" s="4">
        <v>2414</v>
      </c>
    </row>
    <row r="15" spans="1:10" ht="10.5" customHeight="1" x14ac:dyDescent="0.25">
      <c r="A15" s="2"/>
      <c r="H15" s="9"/>
    </row>
    <row r="16" spans="1:10" ht="20.25" x14ac:dyDescent="0.25">
      <c r="A16" s="2" t="s">
        <v>3</v>
      </c>
      <c r="H16" s="5">
        <f>SUM(H8:H15)</f>
        <v>168872.86</v>
      </c>
      <c r="J16" s="4">
        <f>SUM(J8:J14)</f>
        <v>87945.830799999996</v>
      </c>
    </row>
    <row r="17" spans="1:13" ht="20.25" x14ac:dyDescent="0.25">
      <c r="A17" s="2" t="s">
        <v>24</v>
      </c>
      <c r="H17" s="5">
        <f>H16*3%</f>
        <v>5066.1857999999993</v>
      </c>
      <c r="J17" s="4">
        <f>J16*5%</f>
        <v>4397.2915400000002</v>
      </c>
    </row>
    <row r="18" spans="1:13" ht="20.25" x14ac:dyDescent="0.25">
      <c r="A18" s="2" t="s">
        <v>8</v>
      </c>
      <c r="H18" s="5">
        <f>SUM(H16:H17)</f>
        <v>173939.04579999999</v>
      </c>
      <c r="J18" s="4">
        <f>J16+J17</f>
        <v>92343.122340000002</v>
      </c>
      <c r="K18">
        <v>391.9</v>
      </c>
      <c r="L18">
        <v>12</v>
      </c>
      <c r="M18" s="4"/>
    </row>
    <row r="19" spans="1:13" ht="20.25" x14ac:dyDescent="0.25">
      <c r="A19" s="2"/>
      <c r="H19" s="5"/>
      <c r="M19" s="4"/>
    </row>
    <row r="20" spans="1:13" ht="20.25" x14ac:dyDescent="0.25">
      <c r="A20" s="8" t="s">
        <v>13</v>
      </c>
    </row>
    <row r="21" spans="1:13" ht="20.25" x14ac:dyDescent="0.25">
      <c r="A21" s="2"/>
    </row>
    <row r="22" spans="1:13" ht="20.25" x14ac:dyDescent="0.25">
      <c r="A22" s="2" t="s">
        <v>25</v>
      </c>
      <c r="H22" s="7">
        <f>H18/413.6/12</f>
        <v>35.045745849451961</v>
      </c>
      <c r="J22" s="4">
        <f>J18/K18/L18</f>
        <v>19.63577492982904</v>
      </c>
    </row>
    <row r="23" spans="1:13" ht="20.25" x14ac:dyDescent="0.25">
      <c r="A23" s="2"/>
      <c r="F23" s="6" t="s">
        <v>4</v>
      </c>
      <c r="H23" s="7">
        <f>H22*20%</f>
        <v>7.0091491698903923</v>
      </c>
      <c r="I23" t="s">
        <v>10</v>
      </c>
      <c r="J23" s="4">
        <f>J22*20%</f>
        <v>3.9271549859658084</v>
      </c>
    </row>
    <row r="24" spans="1:13" ht="20.25" x14ac:dyDescent="0.25">
      <c r="A24" s="2"/>
      <c r="F24" s="6" t="s">
        <v>5</v>
      </c>
      <c r="H24" s="7">
        <f>SUM(H22:H23)</f>
        <v>42.054895019342354</v>
      </c>
      <c r="J24" s="4">
        <f>J22+J23</f>
        <v>23.562929915794847</v>
      </c>
    </row>
    <row r="25" spans="1:13" ht="20.25" x14ac:dyDescent="0.25">
      <c r="A25" s="2"/>
      <c r="F25" s="6"/>
      <c r="H25" s="7"/>
    </row>
    <row r="26" spans="1:13" ht="20.25" x14ac:dyDescent="0.25">
      <c r="A26" s="2"/>
    </row>
    <row r="27" spans="1:13" ht="20.25" x14ac:dyDescent="0.25">
      <c r="A27" s="2" t="s">
        <v>6</v>
      </c>
      <c r="H27" s="6" t="s">
        <v>20</v>
      </c>
    </row>
    <row r="28" spans="1:13" ht="20.25" x14ac:dyDescent="0.25">
      <c r="A28" s="2"/>
      <c r="H28" s="6"/>
    </row>
    <row r="29" spans="1:13" ht="20.25" x14ac:dyDescent="0.25">
      <c r="A29" s="2" t="s">
        <v>7</v>
      </c>
      <c r="H29" s="6" t="s">
        <v>22</v>
      </c>
    </row>
    <row r="30" spans="1:13" ht="15.75" x14ac:dyDescent="0.25">
      <c r="A30" s="3"/>
    </row>
  </sheetData>
  <mergeCells count="6">
    <mergeCell ref="A6:H6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Лист1 (2024)</vt:lpstr>
      <vt:lpstr>Лист1 (зміна витрат)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user-tmr</cp:lastModifiedBy>
  <cp:lastPrinted>2024-08-15T11:21:29Z</cp:lastPrinted>
  <dcterms:created xsi:type="dcterms:W3CDTF">2019-08-21T06:04:33Z</dcterms:created>
  <dcterms:modified xsi:type="dcterms:W3CDTF">2024-08-15T11:22:11Z</dcterms:modified>
</cp:coreProperties>
</file>