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Розряди" sheetId="2" r:id="rId1"/>
    <sheet name="Лист1" sheetId="1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I23" i="1" s="1"/>
  <c r="G22" i="1"/>
  <c r="I28" i="1" l="1"/>
  <c r="G29" i="1" l="1"/>
  <c r="J28" i="1" l="1"/>
  <c r="I24" i="1"/>
  <c r="J24" i="1" s="1"/>
  <c r="I25" i="1"/>
  <c r="J25" i="1" s="1"/>
  <c r="I26" i="1"/>
  <c r="J26" i="1" s="1"/>
  <c r="I27" i="1"/>
  <c r="J27" i="1" s="1"/>
  <c r="J23" i="1"/>
  <c r="I22" i="1"/>
  <c r="M23" i="1" l="1"/>
  <c r="O27" i="1"/>
  <c r="N27" i="1"/>
  <c r="M27" i="1"/>
  <c r="M28" i="1"/>
  <c r="O28" i="1" s="1"/>
  <c r="N26" i="1"/>
  <c r="M26" i="1"/>
  <c r="M25" i="1"/>
  <c r="N25" i="1"/>
  <c r="N24" i="1"/>
  <c r="M24" i="1"/>
  <c r="N23" i="1"/>
  <c r="O23" i="1" s="1"/>
  <c r="I29" i="1"/>
  <c r="J22" i="1"/>
  <c r="F29" i="1"/>
  <c r="O25" i="1" l="1"/>
  <c r="N22" i="1"/>
  <c r="M22" i="1"/>
  <c r="O22" i="1" s="1"/>
  <c r="O26" i="1"/>
  <c r="O24" i="1"/>
  <c r="J29" i="1"/>
  <c r="N29" i="1"/>
  <c r="A19" i="1"/>
  <c r="M29" i="1" l="1"/>
  <c r="O29" i="1"/>
</calcChain>
</file>

<file path=xl/sharedStrings.xml><?xml version="1.0" encoding="utf-8"?>
<sst xmlns="http://schemas.openxmlformats.org/spreadsheetml/2006/main" count="49" uniqueCount="44">
  <si>
    <t>Тростянецької міської ради</t>
  </si>
  <si>
    <t>Міський голова</t>
  </si>
  <si>
    <t xml:space="preserve">ШТАТНИЙ РОЗПИС </t>
  </si>
  <si>
    <t>Розряд</t>
  </si>
  <si>
    <t>Кількість штатних посад</t>
  </si>
  <si>
    <t>Назва структурного підрозділу та посад</t>
  </si>
  <si>
    <t>Тарифний розряд</t>
  </si>
  <si>
    <t>Всього</t>
  </si>
  <si>
    <t>мінім.з/пл</t>
  </si>
  <si>
    <t>01,01,19</t>
  </si>
  <si>
    <t>ПОГОДЖЕНО</t>
  </si>
  <si>
    <t>до рішення виконавчого комітету</t>
  </si>
  <si>
    <t>ЗАТВЕРДЖЕНО</t>
  </si>
  <si>
    <t>за місячним фондом заробітної плати</t>
  </si>
  <si>
    <t>________________           Юрій БОВА</t>
  </si>
  <si>
    <t>01,09,20</t>
  </si>
  <si>
    <t xml:space="preserve">комунального закладу </t>
  </si>
  <si>
    <t xml:space="preserve">Центр професійного розвитку педагогічних працівників </t>
  </si>
  <si>
    <t>Директор</t>
  </si>
  <si>
    <t xml:space="preserve">Бухгалтер  </t>
  </si>
  <si>
    <t>Консультант</t>
  </si>
  <si>
    <t>Психолог</t>
  </si>
  <si>
    <t xml:space="preserve">                                                  </t>
  </si>
  <si>
    <t>штат у кількості 7 штатних одиниць</t>
  </si>
  <si>
    <t>Фонд заробітної плати на місяць за посадовими окладами
 (грн.)</t>
  </si>
  <si>
    <t>Надбавки</t>
  </si>
  <si>
    <t>за вислугу років</t>
  </si>
  <si>
    <t>Стаж роботи</t>
  </si>
  <si>
    <t>Пост. КМУ від 23.03.2011 № 373 Престижність (10%)</t>
  </si>
  <si>
    <t>Постанова КМУ від 31.01.01 № 78</t>
  </si>
  <si>
    <t>Сума надбавки</t>
  </si>
  <si>
    <t>Підвищення посадового окладу</t>
  </si>
  <si>
    <t>Постанова КМУ від 11.01.2018 № 22</t>
  </si>
  <si>
    <t>Підвищений посадовий оклад</t>
  </si>
  <si>
    <t>Посадовий оклад (грн.)</t>
  </si>
  <si>
    <t>Начальник відділу доходів фінансового управління</t>
  </si>
  <si>
    <t>_____________Марина СУБОТ</t>
  </si>
  <si>
    <t>Марина СУБОТ</t>
  </si>
  <si>
    <t>за посадовими окладами 66234,4 грн.</t>
  </si>
  <si>
    <t xml:space="preserve">Т.в.о. директора КЗ "Центр професійного розвитку педагогічних працівників" Тростянецької міської ради          </t>
  </si>
  <si>
    <t>Наталя ЧУЄВА</t>
  </si>
  <si>
    <t>з   01 січня 2025 року</t>
  </si>
  <si>
    <t>Додаток</t>
  </si>
  <si>
    <t>від 13 січня 2025 року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</si>
</sst>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/>
    <xf numFmtId="1" fontId="13" fillId="0" borderId="3" xfId="0" applyNumberFormat="1" applyFont="1" applyBorder="1"/>
    <xf numFmtId="1" fontId="13" fillId="0" borderId="3" xfId="0" applyNumberFormat="1" applyFont="1" applyFill="1" applyBorder="1"/>
    <xf numFmtId="0" fontId="3" fillId="3" borderId="0" xfId="0" applyFont="1" applyFill="1"/>
    <xf numFmtId="14" fontId="3" fillId="3" borderId="0" xfId="0" applyNumberFormat="1" applyFont="1" applyFill="1"/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9" fillId="0" borderId="9" xfId="0" applyNumberFormat="1" applyFont="1" applyBorder="1" applyAlignment="1"/>
    <xf numFmtId="164" fontId="1" fillId="0" borderId="0" xfId="0" applyNumberFormat="1" applyFont="1"/>
    <xf numFmtId="4" fontId="1" fillId="0" borderId="0" xfId="0" applyNumberFormat="1" applyFont="1" applyAlignment="1"/>
    <xf numFmtId="0" fontId="3" fillId="0" borderId="0" xfId="0" applyFont="1" applyAlignment="1">
      <alignment wrapText="1"/>
    </xf>
    <xf numFmtId="1" fontId="1" fillId="2" borderId="3" xfId="0" applyNumberFormat="1" applyFont="1" applyFill="1" applyBorder="1"/>
    <xf numFmtId="0" fontId="16" fillId="0" borderId="0" xfId="0" applyFont="1" applyAlignment="1"/>
    <xf numFmtId="0" fontId="0" fillId="4" borderId="3" xfId="0" applyFill="1" applyBorder="1"/>
    <xf numFmtId="1" fontId="1" fillId="4" borderId="3" xfId="0" applyNumberFormat="1" applyFont="1" applyFill="1" applyBorder="1"/>
    <xf numFmtId="1" fontId="13" fillId="4" borderId="3" xfId="0" applyNumberFormat="1" applyFont="1" applyFill="1" applyBorder="1"/>
    <xf numFmtId="0" fontId="0" fillId="0" borderId="1" xfId="0" applyBorder="1"/>
    <xf numFmtId="0" fontId="11" fillId="0" borderId="14" xfId="0" applyFont="1" applyBorder="1" applyAlignment="1">
      <alignment horizontal="center" vertical="center" wrapText="1"/>
    </xf>
    <xf numFmtId="9" fontId="15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9" fontId="11" fillId="0" borderId="3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/>
    </xf>
    <xf numFmtId="0" fontId="9" fillId="0" borderId="3" xfId="0" applyFont="1" applyBorder="1"/>
    <xf numFmtId="0" fontId="15" fillId="0" borderId="0" xfId="0" applyFont="1" applyAlignment="1"/>
    <xf numFmtId="0" fontId="17" fillId="0" borderId="3" xfId="0" applyFont="1" applyBorder="1" applyAlignment="1">
      <alignment vertical="center" wrapText="1"/>
    </xf>
    <xf numFmtId="0" fontId="15" fillId="0" borderId="5" xfId="0" applyFont="1" applyBorder="1" applyAlignment="1">
      <alignment horizontal="center"/>
    </xf>
    <xf numFmtId="0" fontId="0" fillId="0" borderId="0" xfId="0" applyBorder="1"/>
    <xf numFmtId="9" fontId="8" fillId="0" borderId="4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9" fillId="0" borderId="0" xfId="0" applyFont="1"/>
    <xf numFmtId="2" fontId="9" fillId="0" borderId="0" xfId="0" applyNumberFormat="1" applyFont="1"/>
    <xf numFmtId="2" fontId="15" fillId="0" borderId="5" xfId="0" applyNumberFormat="1" applyFont="1" applyBorder="1" applyAlignment="1">
      <alignment horizontal="center"/>
    </xf>
    <xf numFmtId="165" fontId="9" fillId="0" borderId="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center"/>
    </xf>
    <xf numFmtId="0" fontId="15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6;&#1077;&#1083;&#1108;&#1079;&#1085;&#1072;\&#1042;&#1048;&#1050;&#1054;&#1053;&#1050;&#1054;&#1052;\2025\13.01.25\&#1047;&#1044;&#1054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  <sheetName val="Дубравушка (2)"/>
    </sheetNames>
    <sheetDataSet>
      <sheetData sheetId="0"/>
      <sheetData sheetId="1">
        <row r="18">
          <cell r="B18" t="str">
            <v>№ п/п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0" sqref="B10"/>
    </sheetView>
  </sheetViews>
  <sheetFormatPr defaultRowHeight="15" x14ac:dyDescent="0.25"/>
  <sheetData>
    <row r="1" spans="1:5" x14ac:dyDescent="0.25">
      <c r="A1">
        <v>1</v>
      </c>
      <c r="B1" s="9">
        <v>2225</v>
      </c>
      <c r="C1" s="24"/>
      <c r="D1" s="24"/>
      <c r="E1" s="9">
        <v>1921</v>
      </c>
    </row>
    <row r="2" spans="1:5" x14ac:dyDescent="0.25">
      <c r="A2">
        <v>2</v>
      </c>
      <c r="B2" s="9">
        <v>2425</v>
      </c>
      <c r="C2" s="24"/>
      <c r="D2" s="25"/>
      <c r="E2" s="9">
        <v>2094</v>
      </c>
    </row>
    <row r="3" spans="1:5" x14ac:dyDescent="0.25">
      <c r="A3">
        <v>3</v>
      </c>
      <c r="B3" s="9">
        <v>2626</v>
      </c>
      <c r="C3" s="24"/>
      <c r="D3" s="25"/>
      <c r="E3" s="9">
        <v>2267</v>
      </c>
    </row>
    <row r="4" spans="1:5" x14ac:dyDescent="0.25">
      <c r="A4">
        <v>4</v>
      </c>
      <c r="B4" s="9">
        <v>2826</v>
      </c>
      <c r="C4" s="24"/>
      <c r="D4" s="25"/>
      <c r="E4" s="9">
        <v>2440</v>
      </c>
    </row>
    <row r="5" spans="1:5" x14ac:dyDescent="0.25">
      <c r="A5">
        <v>5</v>
      </c>
      <c r="B5" s="9">
        <v>3026</v>
      </c>
      <c r="C5" s="24"/>
      <c r="D5" s="25"/>
      <c r="E5" s="9">
        <v>2613</v>
      </c>
    </row>
    <row r="6" spans="1:5" x14ac:dyDescent="0.25">
      <c r="A6">
        <v>6</v>
      </c>
      <c r="B6" s="10">
        <v>3226</v>
      </c>
      <c r="C6" s="26"/>
      <c r="D6" s="25"/>
      <c r="E6" s="10">
        <v>2785</v>
      </c>
    </row>
    <row r="7" spans="1:5" x14ac:dyDescent="0.25">
      <c r="A7">
        <v>7</v>
      </c>
      <c r="B7" s="11">
        <v>3427</v>
      </c>
      <c r="C7" s="26"/>
      <c r="D7" s="25"/>
      <c r="E7" s="11">
        <v>2958</v>
      </c>
    </row>
    <row r="8" spans="1:5" x14ac:dyDescent="0.25">
      <c r="A8">
        <v>8</v>
      </c>
      <c r="B8" s="11">
        <v>3649</v>
      </c>
      <c r="C8" s="26"/>
      <c r="D8" s="25"/>
      <c r="E8" s="11">
        <v>3150</v>
      </c>
    </row>
    <row r="9" spans="1:5" x14ac:dyDescent="0.25">
      <c r="A9">
        <v>9</v>
      </c>
      <c r="B9" s="11">
        <v>5527</v>
      </c>
      <c r="C9" s="26"/>
      <c r="D9" s="25"/>
      <c r="E9" s="11">
        <v>3323</v>
      </c>
    </row>
    <row r="10" spans="1:5" x14ac:dyDescent="0.25">
      <c r="A10">
        <v>10</v>
      </c>
      <c r="B10" s="11">
        <v>4050</v>
      </c>
      <c r="C10" s="26"/>
      <c r="D10" s="25"/>
      <c r="E10" s="11">
        <v>3496</v>
      </c>
    </row>
    <row r="11" spans="1:5" x14ac:dyDescent="0.25">
      <c r="A11">
        <v>11</v>
      </c>
      <c r="B11" s="11">
        <v>4383</v>
      </c>
      <c r="C11" s="26"/>
      <c r="D11" s="25"/>
      <c r="E11" s="11">
        <v>3784</v>
      </c>
    </row>
    <row r="12" spans="1:5" x14ac:dyDescent="0.25">
      <c r="A12">
        <v>12</v>
      </c>
      <c r="B12" s="11">
        <v>4717</v>
      </c>
      <c r="C12" s="26"/>
      <c r="D12" s="25"/>
      <c r="E12" s="11">
        <v>4073</v>
      </c>
    </row>
    <row r="13" spans="1:5" x14ac:dyDescent="0.25">
      <c r="A13">
        <v>13</v>
      </c>
      <c r="B13" s="11">
        <v>5051</v>
      </c>
      <c r="C13" s="26"/>
      <c r="D13" s="25"/>
      <c r="E13" s="11">
        <v>4361</v>
      </c>
    </row>
    <row r="14" spans="1:5" x14ac:dyDescent="0.25">
      <c r="A14">
        <v>14</v>
      </c>
      <c r="B14" s="11">
        <v>7732</v>
      </c>
      <c r="C14" s="26"/>
      <c r="D14" s="25"/>
      <c r="E14" s="11">
        <v>4649</v>
      </c>
    </row>
    <row r="15" spans="1:5" x14ac:dyDescent="0.25">
      <c r="A15">
        <v>15</v>
      </c>
      <c r="B15" s="11">
        <v>8243</v>
      </c>
      <c r="C15" s="26"/>
      <c r="D15" s="25"/>
      <c r="E15" s="11">
        <v>4956</v>
      </c>
    </row>
    <row r="16" spans="1:5" x14ac:dyDescent="0.25">
      <c r="A16">
        <v>16</v>
      </c>
      <c r="B16" s="11">
        <v>6208</v>
      </c>
      <c r="C16" s="26"/>
      <c r="D16" s="25"/>
      <c r="E16" s="11">
        <v>5360</v>
      </c>
    </row>
    <row r="17" spans="1:5" x14ac:dyDescent="0.25">
      <c r="A17">
        <v>17</v>
      </c>
      <c r="B17" s="22">
        <v>6675</v>
      </c>
      <c r="C17" s="25"/>
      <c r="D17" s="25"/>
      <c r="E17" s="25">
        <v>5763</v>
      </c>
    </row>
    <row r="18" spans="1:5" x14ac:dyDescent="0.25">
      <c r="A18" t="s">
        <v>8</v>
      </c>
      <c r="B18" s="12">
        <v>5000</v>
      </c>
      <c r="C18" s="12"/>
      <c r="D18" s="12"/>
      <c r="E18" s="12">
        <v>4173</v>
      </c>
    </row>
    <row r="19" spans="1:5" x14ac:dyDescent="0.25">
      <c r="A19" t="s">
        <v>3</v>
      </c>
      <c r="B19" s="13" t="s">
        <v>15</v>
      </c>
      <c r="C19" s="13"/>
      <c r="D19" s="13"/>
      <c r="E19" s="1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82" zoomScaleNormal="82" workbookViewId="0">
      <selection activeCell="S17" sqref="S17"/>
    </sheetView>
  </sheetViews>
  <sheetFormatPr defaultRowHeight="15" x14ac:dyDescent="0.25"/>
  <cols>
    <col min="1" max="1" width="10" customWidth="1"/>
    <col min="2" max="2" width="22.42578125" customWidth="1"/>
    <col min="3" max="3" width="11.28515625" customWidth="1"/>
    <col min="4" max="4" width="0.140625" customWidth="1"/>
    <col min="5" max="5" width="10.42578125" customWidth="1"/>
    <col min="6" max="6" width="10.28515625" customWidth="1"/>
    <col min="9" max="9" width="11" customWidth="1"/>
    <col min="11" max="11" width="11.28515625" customWidth="1"/>
    <col min="13" max="13" width="14.140625" customWidth="1"/>
    <col min="14" max="14" width="15" customWidth="1"/>
    <col min="15" max="15" width="14.7109375" customWidth="1"/>
    <col min="16" max="16" width="14.42578125" customWidth="1"/>
  </cols>
  <sheetData>
    <row r="1" spans="1:15" x14ac:dyDescent="0.25">
      <c r="A1" s="1"/>
      <c r="B1" s="1"/>
      <c r="C1" s="1"/>
      <c r="D1" s="1"/>
      <c r="E1" s="2"/>
      <c r="K1" s="20" t="s">
        <v>42</v>
      </c>
      <c r="N1" s="1"/>
      <c r="O1" s="1"/>
    </row>
    <row r="2" spans="1:15" x14ac:dyDescent="0.25">
      <c r="A2" s="1"/>
      <c r="B2" s="1"/>
      <c r="C2" s="1"/>
      <c r="D2" s="1"/>
      <c r="E2" s="2"/>
      <c r="K2" s="20" t="s">
        <v>11</v>
      </c>
      <c r="L2" s="20"/>
      <c r="M2" s="20"/>
      <c r="N2" s="1"/>
      <c r="O2" s="1"/>
    </row>
    <row r="3" spans="1:15" x14ac:dyDescent="0.25">
      <c r="A3" s="1"/>
      <c r="B3" s="1"/>
      <c r="C3" s="1"/>
      <c r="D3" s="1"/>
      <c r="E3" s="2"/>
      <c r="K3" s="20" t="s">
        <v>0</v>
      </c>
      <c r="L3" s="20"/>
      <c r="M3" s="20"/>
      <c r="N3" s="1"/>
      <c r="O3" s="1"/>
    </row>
    <row r="4" spans="1:15" x14ac:dyDescent="0.25">
      <c r="A4" s="1"/>
      <c r="B4" s="1"/>
      <c r="C4" s="1"/>
      <c r="D4" s="1"/>
      <c r="E4" s="2"/>
      <c r="K4" s="20" t="s">
        <v>43</v>
      </c>
      <c r="L4" s="20"/>
      <c r="M4" s="20"/>
      <c r="N4" s="1"/>
      <c r="O4" s="1"/>
    </row>
    <row r="5" spans="1:15" x14ac:dyDescent="0.25">
      <c r="A5" s="1"/>
      <c r="B5" s="1"/>
      <c r="C5" s="1"/>
      <c r="D5" s="1"/>
      <c r="E5" s="2"/>
      <c r="K5" s="1"/>
      <c r="L5" s="1"/>
      <c r="M5" s="1"/>
      <c r="N5" s="1"/>
      <c r="O5" s="1"/>
    </row>
    <row r="6" spans="1:15" x14ac:dyDescent="0.25">
      <c r="A6" s="5" t="s">
        <v>10</v>
      </c>
      <c r="B6" s="1"/>
      <c r="C6" s="19"/>
      <c r="D6" s="3"/>
      <c r="E6" s="4"/>
      <c r="K6" s="3" t="s">
        <v>12</v>
      </c>
      <c r="L6" s="3"/>
      <c r="M6" s="3"/>
      <c r="N6" s="3"/>
      <c r="O6" s="3"/>
    </row>
    <row r="7" spans="1:15" ht="14.25" customHeight="1" x14ac:dyDescent="0.25">
      <c r="A7" s="63" t="s">
        <v>35</v>
      </c>
      <c r="B7" s="63"/>
      <c r="C7" s="63"/>
      <c r="D7" s="3"/>
      <c r="K7" s="59" t="s">
        <v>23</v>
      </c>
      <c r="L7" s="59"/>
      <c r="M7" s="59"/>
      <c r="N7" s="59"/>
      <c r="O7" s="21"/>
    </row>
    <row r="8" spans="1:15" x14ac:dyDescent="0.25">
      <c r="A8" s="1" t="s">
        <v>0</v>
      </c>
      <c r="B8" s="1"/>
      <c r="C8" s="19"/>
      <c r="D8" s="3"/>
      <c r="K8" s="59" t="s">
        <v>13</v>
      </c>
      <c r="L8" s="59"/>
      <c r="M8" s="59"/>
      <c r="N8" s="59"/>
      <c r="O8" s="21"/>
    </row>
    <row r="9" spans="1:15" ht="15" customHeight="1" x14ac:dyDescent="0.25">
      <c r="A9" s="1"/>
      <c r="B9" s="1"/>
      <c r="C9" s="19"/>
      <c r="D9" s="5"/>
      <c r="K9" s="59" t="s">
        <v>38</v>
      </c>
      <c r="L9" s="59"/>
      <c r="M9" s="59"/>
      <c r="N9" s="59"/>
      <c r="O9" s="21"/>
    </row>
    <row r="10" spans="1:15" x14ac:dyDescent="0.25">
      <c r="A10" s="1"/>
      <c r="B10" s="1"/>
      <c r="C10" s="19"/>
      <c r="D10" s="3"/>
      <c r="K10" s="20" t="s">
        <v>1</v>
      </c>
      <c r="L10" s="20"/>
      <c r="M10" s="20"/>
      <c r="N10" s="20"/>
      <c r="O10" s="3"/>
    </row>
    <row r="11" spans="1:15" x14ac:dyDescent="0.25">
      <c r="A11" s="1" t="s">
        <v>36</v>
      </c>
      <c r="B11" s="1" t="s">
        <v>37</v>
      </c>
      <c r="C11" s="19"/>
      <c r="D11" s="3"/>
      <c r="K11" s="20" t="s">
        <v>14</v>
      </c>
      <c r="L11" s="20"/>
      <c r="M11" s="20"/>
      <c r="N11" s="20"/>
      <c r="O11" s="3"/>
    </row>
    <row r="12" spans="1:15" x14ac:dyDescent="0.25">
      <c r="A12" s="3"/>
      <c r="B12" s="3"/>
      <c r="C12" s="3"/>
      <c r="D12" s="3"/>
      <c r="E12" s="3"/>
    </row>
    <row r="13" spans="1:15" x14ac:dyDescent="0.25">
      <c r="A13" s="6"/>
      <c r="B13" s="3"/>
      <c r="C13" s="3"/>
      <c r="D13" s="3"/>
      <c r="E13" s="7"/>
    </row>
    <row r="14" spans="1:15" ht="18.75" x14ac:dyDescent="0.3">
      <c r="A14" s="61" t="s">
        <v>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</row>
    <row r="15" spans="1:15" ht="18.75" x14ac:dyDescent="0.25">
      <c r="A15" s="62" t="s">
        <v>16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</row>
    <row r="16" spans="1:15" ht="18.75" x14ac:dyDescent="0.3">
      <c r="A16" s="60" t="s">
        <v>17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</row>
    <row r="17" spans="1:16" ht="18.75" x14ac:dyDescent="0.3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</row>
    <row r="18" spans="1:16" ht="18.75" x14ac:dyDescent="0.3">
      <c r="A18" s="70" t="s">
        <v>41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1"/>
      <c r="N18" s="71"/>
    </row>
    <row r="19" spans="1:16" ht="26.25" customHeight="1" x14ac:dyDescent="0.25">
      <c r="A19" s="72" t="str">
        <f>'[1]Дубравушка (2)'!B18</f>
        <v>№ п/п</v>
      </c>
      <c r="B19" s="77" t="s">
        <v>5</v>
      </c>
      <c r="C19" s="78"/>
      <c r="D19" s="79"/>
      <c r="E19" s="75" t="s">
        <v>6</v>
      </c>
      <c r="F19" s="48" t="s">
        <v>4</v>
      </c>
      <c r="G19" s="48" t="s">
        <v>34</v>
      </c>
      <c r="H19" s="49"/>
      <c r="I19" s="66" t="s">
        <v>31</v>
      </c>
      <c r="J19" s="67"/>
      <c r="K19" s="64" t="s">
        <v>25</v>
      </c>
      <c r="L19" s="64"/>
      <c r="M19" s="64"/>
      <c r="N19" s="64"/>
      <c r="O19" s="48" t="s">
        <v>24</v>
      </c>
      <c r="P19" s="56"/>
    </row>
    <row r="20" spans="1:16" ht="15" customHeight="1" x14ac:dyDescent="0.25">
      <c r="A20" s="73"/>
      <c r="B20" s="80"/>
      <c r="C20" s="81"/>
      <c r="D20" s="82"/>
      <c r="E20" s="76"/>
      <c r="F20" s="50"/>
      <c r="G20" s="50"/>
      <c r="H20" s="51"/>
      <c r="I20" s="40">
        <v>0.1</v>
      </c>
      <c r="J20" s="68" t="s">
        <v>33</v>
      </c>
      <c r="K20" s="64" t="s">
        <v>26</v>
      </c>
      <c r="L20" s="64"/>
      <c r="M20" s="64"/>
      <c r="N20" s="29">
        <v>0.1</v>
      </c>
      <c r="O20" s="50"/>
      <c r="P20" s="57"/>
    </row>
    <row r="21" spans="1:16" ht="63.75" customHeight="1" x14ac:dyDescent="0.25">
      <c r="A21" s="74"/>
      <c r="B21" s="83"/>
      <c r="C21" s="84"/>
      <c r="D21" s="85"/>
      <c r="E21" s="76"/>
      <c r="F21" s="50"/>
      <c r="G21" s="52"/>
      <c r="H21" s="53"/>
      <c r="I21" s="41" t="s">
        <v>32</v>
      </c>
      <c r="J21" s="69"/>
      <c r="K21" s="30" t="s">
        <v>27</v>
      </c>
      <c r="L21" s="37" t="s">
        <v>29</v>
      </c>
      <c r="M21" s="34" t="s">
        <v>30</v>
      </c>
      <c r="N21" s="33" t="s">
        <v>28</v>
      </c>
      <c r="O21" s="58"/>
      <c r="P21" s="57"/>
    </row>
    <row r="22" spans="1:16" ht="22.5" customHeight="1" x14ac:dyDescent="0.25">
      <c r="A22" s="15">
        <v>1</v>
      </c>
      <c r="B22" s="65" t="s">
        <v>18</v>
      </c>
      <c r="C22" s="65"/>
      <c r="D22" s="8">
        <v>1</v>
      </c>
      <c r="E22" s="8">
        <v>15</v>
      </c>
      <c r="F22" s="8">
        <v>1</v>
      </c>
      <c r="G22" s="54">
        <f>Розряди!B15</f>
        <v>8243</v>
      </c>
      <c r="H22" s="55"/>
      <c r="I22" s="8">
        <f>G22*$I$20</f>
        <v>824.30000000000007</v>
      </c>
      <c r="J22" s="8">
        <f>G22+I22</f>
        <v>9067.2999999999993</v>
      </c>
      <c r="K22" s="31"/>
      <c r="L22" s="32"/>
      <c r="M22" s="35">
        <f>J22*L22</f>
        <v>0</v>
      </c>
      <c r="N22" s="35">
        <f>J22*$N$20</f>
        <v>906.73</v>
      </c>
      <c r="O22" s="45">
        <f>J22+M22+N22</f>
        <v>9974.0299999999988</v>
      </c>
      <c r="P22" s="45"/>
    </row>
    <row r="23" spans="1:16" ht="22.5" customHeight="1" x14ac:dyDescent="0.25">
      <c r="A23" s="16">
        <v>2</v>
      </c>
      <c r="B23" s="65" t="s">
        <v>20</v>
      </c>
      <c r="C23" s="65"/>
      <c r="D23" s="8">
        <v>1</v>
      </c>
      <c r="E23" s="8">
        <v>14</v>
      </c>
      <c r="F23" s="8">
        <v>1</v>
      </c>
      <c r="G23" s="54">
        <f>Розряди!B14</f>
        <v>7732</v>
      </c>
      <c r="H23" s="55"/>
      <c r="I23" s="8">
        <f>G23*$I$20</f>
        <v>773.2</v>
      </c>
      <c r="J23" s="8">
        <f t="shared" ref="J23:J28" si="0">G23+I23</f>
        <v>8505.2000000000007</v>
      </c>
      <c r="K23" s="31">
        <v>12</v>
      </c>
      <c r="L23" s="32">
        <v>0.2</v>
      </c>
      <c r="M23" s="35">
        <f>J23*L23</f>
        <v>1701.0400000000002</v>
      </c>
      <c r="N23" s="35">
        <f t="shared" ref="N23:N26" si="1">J23*$N$20</f>
        <v>850.5200000000001</v>
      </c>
      <c r="O23" s="45">
        <f>J23+M23+N23</f>
        <v>11056.760000000002</v>
      </c>
      <c r="P23" s="45"/>
    </row>
    <row r="24" spans="1:16" ht="22.5" customHeight="1" x14ac:dyDescent="0.25">
      <c r="A24" s="16">
        <v>3</v>
      </c>
      <c r="B24" s="46" t="s">
        <v>20</v>
      </c>
      <c r="C24" s="47"/>
      <c r="D24" s="8"/>
      <c r="E24" s="8">
        <v>14</v>
      </c>
      <c r="F24" s="28">
        <v>1</v>
      </c>
      <c r="G24" s="54">
        <f>Розряди!B14</f>
        <v>7732</v>
      </c>
      <c r="H24" s="55"/>
      <c r="I24" s="8">
        <f t="shared" ref="I24:I28" si="2">G24*$I$20</f>
        <v>773.2</v>
      </c>
      <c r="J24" s="8">
        <f t="shared" si="0"/>
        <v>8505.2000000000007</v>
      </c>
      <c r="K24" s="31"/>
      <c r="L24" s="31"/>
      <c r="M24" s="35">
        <f t="shared" ref="M24:M28" si="3">J24*L24</f>
        <v>0</v>
      </c>
      <c r="N24" s="35">
        <f t="shared" si="1"/>
        <v>850.5200000000001</v>
      </c>
      <c r="O24" s="45">
        <f t="shared" ref="O24:O26" si="4">J24+M24+N24</f>
        <v>9355.7200000000012</v>
      </c>
      <c r="P24" s="45"/>
    </row>
    <row r="25" spans="1:16" ht="22.5" customHeight="1" x14ac:dyDescent="0.25">
      <c r="A25" s="16">
        <v>4</v>
      </c>
      <c r="B25" s="46" t="s">
        <v>20</v>
      </c>
      <c r="C25" s="47"/>
      <c r="D25" s="8"/>
      <c r="E25" s="8">
        <v>14</v>
      </c>
      <c r="F25" s="28">
        <v>1</v>
      </c>
      <c r="G25" s="54">
        <f>Розряди!B14</f>
        <v>7732</v>
      </c>
      <c r="H25" s="55"/>
      <c r="I25" s="8">
        <f t="shared" si="2"/>
        <v>773.2</v>
      </c>
      <c r="J25" s="8">
        <f t="shared" si="0"/>
        <v>8505.2000000000007</v>
      </c>
      <c r="K25" s="31"/>
      <c r="L25" s="31"/>
      <c r="M25" s="35">
        <f t="shared" si="3"/>
        <v>0</v>
      </c>
      <c r="N25" s="35">
        <f t="shared" si="1"/>
        <v>850.5200000000001</v>
      </c>
      <c r="O25" s="45">
        <f t="shared" si="4"/>
        <v>9355.7200000000012</v>
      </c>
      <c r="P25" s="45"/>
    </row>
    <row r="26" spans="1:16" ht="22.5" customHeight="1" x14ac:dyDescent="0.25">
      <c r="A26" s="16">
        <v>5</v>
      </c>
      <c r="B26" s="46" t="s">
        <v>20</v>
      </c>
      <c r="C26" s="47"/>
      <c r="D26" s="8"/>
      <c r="E26" s="8">
        <v>14</v>
      </c>
      <c r="F26" s="8">
        <v>1</v>
      </c>
      <c r="G26" s="54">
        <f>Розряди!B14</f>
        <v>7732</v>
      </c>
      <c r="H26" s="55"/>
      <c r="I26" s="8">
        <f t="shared" si="2"/>
        <v>773.2</v>
      </c>
      <c r="J26" s="8">
        <f t="shared" si="0"/>
        <v>8505.2000000000007</v>
      </c>
      <c r="K26" s="31"/>
      <c r="L26" s="31"/>
      <c r="M26" s="35">
        <f t="shared" si="3"/>
        <v>0</v>
      </c>
      <c r="N26" s="35">
        <f t="shared" si="1"/>
        <v>850.5200000000001</v>
      </c>
      <c r="O26" s="45">
        <f t="shared" si="4"/>
        <v>9355.7200000000012</v>
      </c>
      <c r="P26" s="45"/>
    </row>
    <row r="27" spans="1:16" ht="22.5" customHeight="1" x14ac:dyDescent="0.25">
      <c r="A27" s="15">
        <v>6</v>
      </c>
      <c r="B27" s="65" t="s">
        <v>21</v>
      </c>
      <c r="C27" s="65"/>
      <c r="D27" s="8">
        <v>1</v>
      </c>
      <c r="E27" s="8">
        <v>14</v>
      </c>
      <c r="F27" s="8">
        <v>1</v>
      </c>
      <c r="G27" s="54">
        <f>Розряди!B14</f>
        <v>7732</v>
      </c>
      <c r="H27" s="55"/>
      <c r="I27" s="8">
        <f t="shared" si="2"/>
        <v>773.2</v>
      </c>
      <c r="J27" s="8">
        <f t="shared" si="0"/>
        <v>8505.2000000000007</v>
      </c>
      <c r="K27" s="31">
        <v>12</v>
      </c>
      <c r="L27" s="32">
        <v>0.2</v>
      </c>
      <c r="M27" s="35">
        <f>J27*L27</f>
        <v>1701.0400000000002</v>
      </c>
      <c r="N27" s="35">
        <f>J27*$N$20</f>
        <v>850.5200000000001</v>
      </c>
      <c r="O27" s="45">
        <f>J27+M27+N27</f>
        <v>11056.760000000002</v>
      </c>
      <c r="P27" s="45"/>
    </row>
    <row r="28" spans="1:16" ht="22.5" customHeight="1" x14ac:dyDescent="0.25">
      <c r="A28" s="16">
        <v>7</v>
      </c>
      <c r="B28" s="65" t="s">
        <v>19</v>
      </c>
      <c r="C28" s="65"/>
      <c r="D28" s="8">
        <v>1</v>
      </c>
      <c r="E28" s="8">
        <v>9</v>
      </c>
      <c r="F28" s="8">
        <v>1</v>
      </c>
      <c r="G28" s="54">
        <f>Розряди!B9</f>
        <v>5527</v>
      </c>
      <c r="H28" s="55"/>
      <c r="I28" s="8">
        <f t="shared" si="2"/>
        <v>552.70000000000005</v>
      </c>
      <c r="J28" s="8">
        <f t="shared" si="0"/>
        <v>6079.7</v>
      </c>
      <c r="K28" s="35"/>
      <c r="L28" s="35"/>
      <c r="M28" s="35">
        <f t="shared" si="3"/>
        <v>0</v>
      </c>
      <c r="N28" s="35"/>
      <c r="O28" s="45">
        <f>J28+M28+N28</f>
        <v>6079.7</v>
      </c>
      <c r="P28" s="45"/>
    </row>
    <row r="29" spans="1:16" ht="22.5" customHeight="1" x14ac:dyDescent="0.25">
      <c r="A29" s="17"/>
      <c r="B29" s="87" t="s">
        <v>7</v>
      </c>
      <c r="C29" s="88"/>
      <c r="D29" s="88"/>
      <c r="E29" s="18"/>
      <c r="F29" s="38">
        <f>SUM(F22:F28)</f>
        <v>7</v>
      </c>
      <c r="G29" s="91">
        <f>SUM(G22:H28)</f>
        <v>52430</v>
      </c>
      <c r="H29" s="92"/>
      <c r="I29" s="38">
        <f>SUM(I22:I28)</f>
        <v>5242.9999999999991</v>
      </c>
      <c r="J29" s="38">
        <f t="shared" ref="J29" si="5">SUM(J22:J28)</f>
        <v>57673</v>
      </c>
      <c r="K29" s="38"/>
      <c r="L29" s="38"/>
      <c r="M29" s="44">
        <f t="shared" ref="M29" si="6">SUM(M22:M28)</f>
        <v>3402.0800000000004</v>
      </c>
      <c r="N29" s="38">
        <f>SUM(N22:N28)</f>
        <v>5159.3300000000008</v>
      </c>
      <c r="O29" s="89">
        <f>J29+M29+N29</f>
        <v>66234.41</v>
      </c>
      <c r="P29" s="89"/>
    </row>
    <row r="30" spans="1:16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3"/>
    </row>
    <row r="32" spans="1:16" ht="56.25" customHeight="1" x14ac:dyDescent="0.25">
      <c r="A32" s="90" t="s">
        <v>39</v>
      </c>
      <c r="B32" s="90"/>
      <c r="C32" s="90"/>
      <c r="E32" s="27"/>
      <c r="F32" s="27"/>
      <c r="G32" s="39"/>
      <c r="H32" s="39"/>
      <c r="I32" s="39"/>
      <c r="J32" s="39"/>
      <c r="K32" s="23"/>
      <c r="L32" s="36" t="s">
        <v>40</v>
      </c>
    </row>
    <row r="33" spans="1:12" ht="15.75" x14ac:dyDescent="0.25">
      <c r="A33" s="14" t="s">
        <v>22</v>
      </c>
      <c r="B33" s="14"/>
      <c r="C33" s="14"/>
      <c r="K33" s="86"/>
      <c r="L33" s="86"/>
    </row>
    <row r="34" spans="1:12" ht="15.75" x14ac:dyDescent="0.25">
      <c r="A34" s="14"/>
    </row>
    <row r="35" spans="1:12" ht="15.75" x14ac:dyDescent="0.25">
      <c r="A35" s="14"/>
    </row>
    <row r="36" spans="1:12" ht="15.75" x14ac:dyDescent="0.25">
      <c r="A36" s="14"/>
      <c r="K36" s="23"/>
    </row>
  </sheetData>
  <mergeCells count="45">
    <mergeCell ref="K33:L33"/>
    <mergeCell ref="B29:D29"/>
    <mergeCell ref="O29:P29"/>
    <mergeCell ref="B27:C27"/>
    <mergeCell ref="B28:C28"/>
    <mergeCell ref="A32:C32"/>
    <mergeCell ref="O27:P27"/>
    <mergeCell ref="O28:P28"/>
    <mergeCell ref="G27:H27"/>
    <mergeCell ref="G28:H28"/>
    <mergeCell ref="G29:H29"/>
    <mergeCell ref="A17:N17"/>
    <mergeCell ref="B25:C25"/>
    <mergeCell ref="B26:C26"/>
    <mergeCell ref="K19:N19"/>
    <mergeCell ref="K20:M20"/>
    <mergeCell ref="B23:C23"/>
    <mergeCell ref="I19:J19"/>
    <mergeCell ref="J20:J21"/>
    <mergeCell ref="A18:N18"/>
    <mergeCell ref="F19:F21"/>
    <mergeCell ref="A19:A21"/>
    <mergeCell ref="E19:E21"/>
    <mergeCell ref="B19:D21"/>
    <mergeCell ref="B22:C22"/>
    <mergeCell ref="K7:N7"/>
    <mergeCell ref="K8:N8"/>
    <mergeCell ref="K9:N9"/>
    <mergeCell ref="A16:N16"/>
    <mergeCell ref="A14:N14"/>
    <mergeCell ref="A15:N15"/>
    <mergeCell ref="A7:C7"/>
    <mergeCell ref="O26:P26"/>
    <mergeCell ref="B24:C24"/>
    <mergeCell ref="O24:P24"/>
    <mergeCell ref="O25:P25"/>
    <mergeCell ref="G19:H21"/>
    <mergeCell ref="G22:H22"/>
    <mergeCell ref="G23:H23"/>
    <mergeCell ref="G24:H24"/>
    <mergeCell ref="G25:H25"/>
    <mergeCell ref="G26:H26"/>
    <mergeCell ref="O19:P21"/>
    <mergeCell ref="O22:P22"/>
    <mergeCell ref="O23:P23"/>
  </mergeCells>
  <pageMargins left="0.70866141732283472" right="0.70866141732283472" top="0.39370078740157483" bottom="0.3937007874015748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Розряди</vt:lpstr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2025-01-13T12:19:15Z</dcterms:modified>
</cp:coreProperties>
</file>